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68" windowHeight="8828" tabRatio="870" activeTab="0"/>
  </bookViews>
  <sheets>
    <sheet name="Finalai" sheetId="1" r:id="rId1"/>
    <sheet name="Vyrai I lentelė" sheetId="2" r:id="rId2"/>
    <sheet name="Moterys lentelė" sheetId="3" r:id="rId3"/>
    <sheet name="Vyrai II lentelė" sheetId="4" r:id="rId4"/>
    <sheet name="Senjorai lentelė" sheetId="5" r:id="rId5"/>
    <sheet name="Jauniai lentelė" sheetId="6" r:id="rId6"/>
    <sheet name="II etapas" sheetId="7" r:id="rId7"/>
    <sheet name="II etapo užėjimas" sheetId="8" r:id="rId8"/>
    <sheet name="Kvalifikacija I etapas" sheetId="9" r:id="rId9"/>
    <sheet name="1 užėjimas" sheetId="10" r:id="rId10"/>
    <sheet name="2 užėjimas" sheetId="11" r:id="rId11"/>
    <sheet name="3 užėjimas" sheetId="12" r:id="rId12"/>
    <sheet name="4 užėjimas" sheetId="13" r:id="rId13"/>
    <sheet name="5 užėjimas" sheetId="14" r:id="rId14"/>
    <sheet name="6 užėjimas " sheetId="15" r:id="rId15"/>
    <sheet name="7 užėjimas" sheetId="16" r:id="rId16"/>
    <sheet name="8 užėjimas" sheetId="17" r:id="rId17"/>
    <sheet name="9 užėjimas " sheetId="18" r:id="rId18"/>
    <sheet name="10 užėjimas " sheetId="19" r:id="rId19"/>
    <sheet name="11 užėjimas" sheetId="20" r:id="rId20"/>
    <sheet name="15 užėjimas " sheetId="21" r:id="rId21"/>
    <sheet name="12 užėjimas" sheetId="22" r:id="rId22"/>
    <sheet name="13 užėjimas" sheetId="23" r:id="rId23"/>
    <sheet name="14 užėjimas" sheetId="24" r:id="rId24"/>
    <sheet name="16 užėjimas" sheetId="25" r:id="rId25"/>
    <sheet name="Galutinė lentelė" sheetId="26" state="hidden" r:id="rId26"/>
  </sheets>
  <definedNames>
    <definedName name="_xlfn.IFERROR" hidden="1">#NAME?</definedName>
    <definedName name="_xlnm.Print_Area" localSheetId="10">'2 užėjimas'!$A$1:$M$46</definedName>
  </definedNames>
  <calcPr fullCalcOnLoad="1"/>
</workbook>
</file>

<file path=xl/sharedStrings.xml><?xml version="1.0" encoding="utf-8"?>
<sst xmlns="http://schemas.openxmlformats.org/spreadsheetml/2006/main" count="1606" uniqueCount="223">
  <si>
    <t>Vieta</t>
  </si>
  <si>
    <t>1</t>
  </si>
  <si>
    <t>3</t>
  </si>
  <si>
    <t>6</t>
  </si>
  <si>
    <t>Žaidėjas</t>
  </si>
  <si>
    <t>5</t>
  </si>
  <si>
    <t>Partijos</t>
  </si>
  <si>
    <t>2</t>
  </si>
  <si>
    <t>4</t>
  </si>
  <si>
    <t xml:space="preserve">Suma    1-6    </t>
  </si>
  <si>
    <t>Vidurkis  1-6</t>
  </si>
  <si>
    <t>Klubas</t>
  </si>
  <si>
    <t>MOTERYS</t>
  </si>
  <si>
    <t xml:space="preserve">LIETUVOS NACIONALINĖ ATRANKA Į </t>
  </si>
  <si>
    <t>VYRAI</t>
  </si>
  <si>
    <t>Kvalifikaciniai  turnyrai</t>
  </si>
  <si>
    <t>GALUTINĖ  LENTELĖ</t>
  </si>
  <si>
    <t xml:space="preserve">LIETUVOS NACIONALINĖ </t>
  </si>
  <si>
    <t>Kvalifikaciniai  užėjimai</t>
  </si>
  <si>
    <t>FINALINIS ETAPAS</t>
  </si>
  <si>
    <t xml:space="preserve">Suma               1-12 </t>
  </si>
  <si>
    <t>Vidurkis          1-12</t>
  </si>
  <si>
    <t>Vidurkis           1-12</t>
  </si>
  <si>
    <t xml:space="preserve">Suma                1-12 </t>
  </si>
  <si>
    <t>BOWLING WORLD CUP 2013</t>
  </si>
  <si>
    <t>BOWLING WORLD CUP 2017 ATRANKA</t>
  </si>
  <si>
    <t>Straikas plius</t>
  </si>
  <si>
    <t>Apolonas</t>
  </si>
  <si>
    <t>BOWLING WORLD CUP 2020 ATRANKA</t>
  </si>
  <si>
    <t>1 UŽĖJIMAS - 2020.03.07  9:00</t>
  </si>
  <si>
    <t>BOWLING WORLD CUP 2020</t>
  </si>
  <si>
    <t>Linas Sasnauskas</t>
  </si>
  <si>
    <t>Andrius Gasparavičius</t>
  </si>
  <si>
    <t>Aidas Daniūnas</t>
  </si>
  <si>
    <t>Laurynas Narušis</t>
  </si>
  <si>
    <t>Rimantas Daubaras</t>
  </si>
  <si>
    <t>Albinas Dambrauskas</t>
  </si>
  <si>
    <t>Timofej Muravjov</t>
  </si>
  <si>
    <t>Vaidotas Krencius</t>
  </si>
  <si>
    <t>Boulingo akademija</t>
  </si>
  <si>
    <t>Klaipėdos būrys</t>
  </si>
  <si>
    <t>Rasa Germanavičienė</t>
  </si>
  <si>
    <t>JBK</t>
  </si>
  <si>
    <t>Raimondas Narušis</t>
  </si>
  <si>
    <t>Vytautas Šiaučiulis</t>
  </si>
  <si>
    <t>Dalia Dragūnaitė</t>
  </si>
  <si>
    <t xml:space="preserve">Įskaita RT </t>
  </si>
  <si>
    <t>Vyrai I</t>
  </si>
  <si>
    <t>Senjorai</t>
  </si>
  <si>
    <t>Moterys</t>
  </si>
  <si>
    <t>2 UŽĖJIMAS - 2020.03.07  12:00</t>
  </si>
  <si>
    <t>Antanas Pakinkis</t>
  </si>
  <si>
    <t>Jūratė Palaimaitė</t>
  </si>
  <si>
    <t>Silvinas Sakalauskas</t>
  </si>
  <si>
    <t>Valentinas Pinelis</t>
  </si>
  <si>
    <t>Erikas Jansonas</t>
  </si>
  <si>
    <t>Vyrai II</t>
  </si>
  <si>
    <t>Mindaugas Matutis</t>
  </si>
  <si>
    <t>Jūratė Budrytė</t>
  </si>
  <si>
    <t>Lidija Stankūnaitė</t>
  </si>
  <si>
    <t>Marijampolės BK</t>
  </si>
  <si>
    <t>Faustas Matiukas</t>
  </si>
  <si>
    <t>3 UŽĖJIMAS - 2020.03.08  9:00</t>
  </si>
  <si>
    <t>4 UŽĖJIMAS - 2020.03.09  13:00</t>
  </si>
  <si>
    <t>5 UŽĖJIMAS - 2020.03.09  16:30</t>
  </si>
  <si>
    <t>I etapas/KVALIFIKACIJA</t>
  </si>
  <si>
    <t>APOLONAS</t>
  </si>
  <si>
    <t>Nerijus Gerdvilis</t>
  </si>
  <si>
    <t>JUNGTINIS BK</t>
  </si>
  <si>
    <t>Aivaras Arnašius</t>
  </si>
  <si>
    <t>Artūras Smilgys</t>
  </si>
  <si>
    <t>Saulius Gedgaudas</t>
  </si>
  <si>
    <t>KAUNO KĖGLIŲ KLUBAS</t>
  </si>
  <si>
    <t>Eugenijus Stankevičius</t>
  </si>
  <si>
    <t>Valerija Perminaitė</t>
  </si>
  <si>
    <t>Vytautas Šiaučiulis</t>
  </si>
  <si>
    <t>KLAIPĖDOS BŪRYS</t>
  </si>
  <si>
    <t>Aleksandras Semaškevičius</t>
  </si>
  <si>
    <t>Timofej  Muravjov</t>
  </si>
  <si>
    <t>Algirdas Motiejūnas</t>
  </si>
  <si>
    <t>Robertas Colkevičius</t>
  </si>
  <si>
    <t>Estela Baranauskienė</t>
  </si>
  <si>
    <t>Vaidotas Baranauskas</t>
  </si>
  <si>
    <t>Daiva Perminienė</t>
  </si>
  <si>
    <t>KLAIPĖDOS BK</t>
  </si>
  <si>
    <t>Žilvinas Perminas</t>
  </si>
  <si>
    <t>Rimantas Daubaras</t>
  </si>
  <si>
    <t>Jolanta Kontvainienė</t>
  </si>
  <si>
    <t>Rytis Trumpa</t>
  </si>
  <si>
    <t>KKK</t>
  </si>
  <si>
    <t>HDC</t>
  </si>
  <si>
    <t>Senjorų rezultatų lentelė</t>
  </si>
  <si>
    <t>RT</t>
  </si>
  <si>
    <t>Galutinė suma</t>
  </si>
  <si>
    <t>Asta Dambrauskienė</t>
  </si>
  <si>
    <t>BOULINGO AKADEMIJA</t>
  </si>
  <si>
    <t>Deimantas Kukuris</t>
  </si>
  <si>
    <t>ŽIRMŪNŲ BSK</t>
  </si>
  <si>
    <t>Sergėjus Fiodorovas</t>
  </si>
  <si>
    <t>Arvydas Musteikis</t>
  </si>
  <si>
    <t>Nijolė Žukienė</t>
  </si>
  <si>
    <t>NESPLITAS</t>
  </si>
  <si>
    <t>Janina Skabickienė</t>
  </si>
  <si>
    <t>STRAIKAS PLIUS</t>
  </si>
  <si>
    <t>Eugenijus Stankevičius</t>
  </si>
  <si>
    <t>Kęstutis Kandrotas</t>
  </si>
  <si>
    <t>GINTARINIS STRAIKAS</t>
  </si>
  <si>
    <t>Robertas Colkevičius</t>
  </si>
  <si>
    <t>Saulius Gedgaudas</t>
  </si>
  <si>
    <t>Stasys Munčys</t>
  </si>
  <si>
    <t>Sigitas Žilėnas</t>
  </si>
  <si>
    <t>Vaidotas Baranauskas</t>
  </si>
  <si>
    <t>Romualdas Skabickas</t>
  </si>
  <si>
    <t>Vaclovas Mitkus</t>
  </si>
  <si>
    <t>PORTO BOULINGAS</t>
  </si>
  <si>
    <t>Artūras Selenis</t>
  </si>
  <si>
    <t>Eimantas Daunoras</t>
  </si>
  <si>
    <t>2019-2020 m. sezono V Reitinginis turnyras</t>
  </si>
  <si>
    <t>Raimundas Nakas</t>
  </si>
  <si>
    <t>Andrius Pelekauskas</t>
  </si>
  <si>
    <t>Paulius Bagdonas</t>
  </si>
  <si>
    <t>Leonas Grižas</t>
  </si>
  <si>
    <t>Darius Drižys</t>
  </si>
  <si>
    <t>Edvinas Skarbalius</t>
  </si>
  <si>
    <t>Meilė Vidūnaitė</t>
  </si>
  <si>
    <t>KAUNO KĖGLIU KLUBAS</t>
  </si>
  <si>
    <t>SPA VILNIUS</t>
  </si>
  <si>
    <t>Rytis Trumpa</t>
  </si>
  <si>
    <t>Faustas Mitiukas</t>
  </si>
  <si>
    <t>Sigitas Baužys</t>
  </si>
  <si>
    <t>Sergėjus Fiodoravas</t>
  </si>
  <si>
    <t>Andrius Pelakauskas</t>
  </si>
  <si>
    <t xml:space="preserve">Estela Baranauskienė </t>
  </si>
  <si>
    <t xml:space="preserve">Eglė Daunoraitė </t>
  </si>
  <si>
    <t>Daiva Selenienė</t>
  </si>
  <si>
    <t>JUNGTINISBOULINGO KLUBAS</t>
  </si>
  <si>
    <t>MARIJAMPOLĖS BOULINGO KLUBAS</t>
  </si>
  <si>
    <t>KAUNO KĖGLŲ KLUBAS</t>
  </si>
  <si>
    <t xml:space="preserve">Moterys </t>
  </si>
  <si>
    <t>6 UŽĖJIMAS - 2020.03.09  20:00</t>
  </si>
  <si>
    <t>7 UŽĖJIMAS - 2020.03.10  10:30</t>
  </si>
  <si>
    <t>Kęstutis Gudauskas</t>
  </si>
  <si>
    <t>JUNGTINIS BOULINGO KLUBAS</t>
  </si>
  <si>
    <t xml:space="preserve">Senjorai </t>
  </si>
  <si>
    <t>Rūta Ryliškienė</t>
  </si>
  <si>
    <t>Donatas Lengvinas</t>
  </si>
  <si>
    <t>Dainius Burevičius</t>
  </si>
  <si>
    <t>Arnoldas Jurgelevičius</t>
  </si>
  <si>
    <t>Arūnas Šapoka</t>
  </si>
  <si>
    <t>VILNIAUS SPORTINIO BOULINGO KLUBAS</t>
  </si>
  <si>
    <t>SPORTINIO BOULINGO ASOCIACIJA</t>
  </si>
  <si>
    <t>8 UŽĖJIMAS - 2020.03.10  13:30</t>
  </si>
  <si>
    <t xml:space="preserve">Leonas Grižas </t>
  </si>
  <si>
    <t>7</t>
  </si>
  <si>
    <t>9 UŽĖJIMAS - 2020.03.11  9:00</t>
  </si>
  <si>
    <t>10 UŽĖJIMAS - 2020.03.11  12:00</t>
  </si>
  <si>
    <t>11 UŽĖJIMAS - 2020.03.12  14:30</t>
  </si>
  <si>
    <t>13 UŽĖJIMAS - 2020.03.13  13:00</t>
  </si>
  <si>
    <t>14 UŽĖJIMAS - 2020.03.14  9:00</t>
  </si>
  <si>
    <t>Gintautas Raudys</t>
  </si>
  <si>
    <t>Aidas Borodinas</t>
  </si>
  <si>
    <t>Jolanta Kontvainienė</t>
  </si>
  <si>
    <t>Mykolas Jokubauskas</t>
  </si>
  <si>
    <t>Eglė Daunoraitė</t>
  </si>
  <si>
    <t>Žilvinas Perminas</t>
  </si>
  <si>
    <t>Giedrius Burneikis</t>
  </si>
  <si>
    <t>Daiva Perminienė</t>
  </si>
  <si>
    <t>Jūratė Palamaitė</t>
  </si>
  <si>
    <t>JUNGITNIS BK</t>
  </si>
  <si>
    <t>Jolanta Kotvainienė</t>
  </si>
  <si>
    <t>Aivaras Arnašius</t>
  </si>
  <si>
    <t xml:space="preserve">Dalia Dragūnaitė </t>
  </si>
  <si>
    <t>Sergėjus Fidiorovas</t>
  </si>
  <si>
    <t xml:space="preserve">Vaidotas Baranauskas </t>
  </si>
  <si>
    <t>Kristina Rūlytė</t>
  </si>
  <si>
    <t xml:space="preserve">Kristina Rūlytė </t>
  </si>
  <si>
    <t>15 UŽĖJIMAS - 2020.06.11  19:00</t>
  </si>
  <si>
    <t>12 UŽĖJIMAS - 2020.06.12  10:00</t>
  </si>
  <si>
    <t>Žirmūnų BSK</t>
  </si>
  <si>
    <t>Mantas Trakimavičius</t>
  </si>
  <si>
    <t>Gintarinis Straikas</t>
  </si>
  <si>
    <t>VSBK</t>
  </si>
  <si>
    <t>SBA</t>
  </si>
  <si>
    <t>SPA Vilnius</t>
  </si>
  <si>
    <t>Porto boulingas</t>
  </si>
  <si>
    <t>Violeta Musteikienė</t>
  </si>
  <si>
    <t>ABA</t>
  </si>
  <si>
    <t>Marija Jagnieškutė</t>
  </si>
  <si>
    <t>Klaudijus Rimkevičius</t>
  </si>
  <si>
    <t>Klapėdos BK</t>
  </si>
  <si>
    <t>Porto Boulingas</t>
  </si>
  <si>
    <t>Strikas plius</t>
  </si>
  <si>
    <t>Valerija Perminaitė</t>
  </si>
  <si>
    <t>Silvinas Sakalauska</t>
  </si>
  <si>
    <t>Estela Baranauskienė</t>
  </si>
  <si>
    <t>16 UŽĖJIMAS - 2020.03.14  12:00</t>
  </si>
  <si>
    <t>SPORTINIO BOULINGO KLUBAS</t>
  </si>
  <si>
    <t>8</t>
  </si>
  <si>
    <t>9</t>
  </si>
  <si>
    <t>I etapas</t>
  </si>
  <si>
    <t>II etapas</t>
  </si>
  <si>
    <t xml:space="preserve">Suma    13-18    </t>
  </si>
  <si>
    <t xml:space="preserve">Suma    1-12    </t>
  </si>
  <si>
    <t>Vidurkis  13-18</t>
  </si>
  <si>
    <t xml:space="preserve">Suma         1-18    </t>
  </si>
  <si>
    <t>Vidurkis    1-18</t>
  </si>
  <si>
    <t>1 takelis</t>
  </si>
  <si>
    <t>2 takelis</t>
  </si>
  <si>
    <t>3 takelis</t>
  </si>
  <si>
    <t>4 takelis</t>
  </si>
  <si>
    <t>5 takelis</t>
  </si>
  <si>
    <t>6 takelis</t>
  </si>
  <si>
    <t>Jaunių rezultatų lentelė</t>
  </si>
  <si>
    <t>Vyrų II diviziono rezultatų lentelė</t>
  </si>
  <si>
    <t>Moterų rezultatų lentelė</t>
  </si>
  <si>
    <t>Vyrų I div. rezultatų lentelė</t>
  </si>
  <si>
    <t>Rasa Germanavičiene</t>
  </si>
  <si>
    <t>Algirdas Motiejūnas</t>
  </si>
  <si>
    <t>h</t>
  </si>
  <si>
    <t xml:space="preserve">Suma                13-18 </t>
  </si>
  <si>
    <t>Vidurkis           13-18</t>
  </si>
  <si>
    <t>Suma                18 partijų</t>
  </si>
  <si>
    <t>Vidurkis           18 partijų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</si>
</sst>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€-2]\ ###,000_);[Red]\([$€-2]\ ###,000\)"/>
  </numFmts>
  <fonts count="80">
    <font>
      <sz val="10"/>
      <name val="Arial"/>
      <family val="0"/>
    </font>
    <font>
      <sz val="10"/>
      <name val="TimesLT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4"/>
      <color indexed="12"/>
      <name val="Times New Roman"/>
      <family val="1"/>
    </font>
    <font>
      <sz val="10"/>
      <color indexed="10"/>
      <name val="Times New Roman"/>
      <family val="1"/>
    </font>
    <font>
      <b/>
      <sz val="14"/>
      <color indexed="9"/>
      <name val="Arial"/>
      <family val="2"/>
    </font>
    <font>
      <b/>
      <sz val="14"/>
      <name val="Times New Roman"/>
      <family val="1"/>
    </font>
    <font>
      <b/>
      <sz val="12"/>
      <color indexed="9"/>
      <name val="Arial"/>
      <family val="2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1.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414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49" fontId="9" fillId="33" borderId="10" xfId="57" applyNumberFormat="1" applyFont="1" applyFill="1" applyBorder="1" applyAlignment="1">
      <alignment horizontal="center" vertical="center" wrapText="1"/>
      <protection/>
    </xf>
    <xf numFmtId="49" fontId="9" fillId="33" borderId="11" xfId="57" applyNumberFormat="1" applyFont="1" applyFill="1" applyBorder="1" applyAlignment="1">
      <alignment horizontal="center" vertical="center" wrapText="1"/>
      <protection/>
    </xf>
    <xf numFmtId="49" fontId="9" fillId="33" borderId="12" xfId="57" applyNumberFormat="1" applyFont="1" applyFill="1" applyBorder="1" applyAlignment="1">
      <alignment horizontal="center" vertical="center" wrapText="1"/>
      <protection/>
    </xf>
    <xf numFmtId="0" fontId="6" fillId="33" borderId="0" xfId="0" applyFont="1" applyFill="1" applyAlignment="1">
      <alignment horizontal="center"/>
    </xf>
    <xf numFmtId="14" fontId="7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13" xfId="0" applyFont="1" applyFill="1" applyBorder="1" applyAlignment="1">
      <alignment/>
    </xf>
    <xf numFmtId="179" fontId="10" fillId="33" borderId="0" xfId="42" applyFont="1" applyFill="1" applyAlignment="1">
      <alignment/>
    </xf>
    <xf numFmtId="0" fontId="16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3" fillId="33" borderId="14" xfId="0" applyFont="1" applyFill="1" applyBorder="1" applyAlignment="1">
      <alignment horizontal="left"/>
    </xf>
    <xf numFmtId="0" fontId="18" fillId="33" borderId="0" xfId="0" applyFont="1" applyFill="1" applyAlignment="1">
      <alignment horizontal="center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0" fillId="33" borderId="15" xfId="57" applyFont="1" applyFill="1" applyBorder="1" applyAlignment="1">
      <alignment horizontal="centerContinuous"/>
      <protection/>
    </xf>
    <xf numFmtId="0" fontId="0" fillId="33" borderId="0" xfId="0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2" fontId="0" fillId="34" borderId="14" xfId="57" applyNumberFormat="1" applyFont="1" applyFill="1" applyBorder="1" applyAlignment="1">
      <alignment horizontal="center"/>
      <protection/>
    </xf>
    <xf numFmtId="2" fontId="0" fillId="34" borderId="17" xfId="57" applyNumberFormat="1" applyFont="1" applyFill="1" applyBorder="1" applyAlignment="1">
      <alignment horizontal="center"/>
      <protection/>
    </xf>
    <xf numFmtId="49" fontId="9" fillId="33" borderId="13" xfId="57" applyNumberFormat="1" applyFont="1" applyFill="1" applyBorder="1" applyAlignment="1">
      <alignment horizontal="center" vertical="center" wrapText="1"/>
      <protection/>
    </xf>
    <xf numFmtId="0" fontId="0" fillId="33" borderId="18" xfId="57" applyFont="1" applyFill="1" applyBorder="1" applyAlignment="1">
      <alignment horizontal="centerContinuous"/>
      <protection/>
    </xf>
    <xf numFmtId="0" fontId="0" fillId="33" borderId="19" xfId="57" applyFont="1" applyFill="1" applyBorder="1" applyAlignment="1">
      <alignment horizontal="centerContinuous"/>
      <protection/>
    </xf>
    <xf numFmtId="0" fontId="13" fillId="0" borderId="14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7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21" xfId="0" applyFont="1" applyFill="1" applyBorder="1" applyAlignment="1">
      <alignment/>
    </xf>
    <xf numFmtId="0" fontId="13" fillId="33" borderId="22" xfId="0" applyFont="1" applyFill="1" applyBorder="1" applyAlignment="1">
      <alignment horizontal="center"/>
    </xf>
    <xf numFmtId="0" fontId="0" fillId="33" borderId="23" xfId="57" applyFont="1" applyFill="1" applyBorder="1" applyAlignment="1">
      <alignment horizontal="centerContinuous"/>
      <protection/>
    </xf>
    <xf numFmtId="0" fontId="13" fillId="0" borderId="19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left"/>
    </xf>
    <xf numFmtId="2" fontId="0" fillId="34" borderId="16" xfId="57" applyNumberFormat="1" applyFont="1" applyFill="1" applyBorder="1" applyAlignment="1">
      <alignment horizontal="center"/>
      <protection/>
    </xf>
    <xf numFmtId="0" fontId="13" fillId="0" borderId="23" xfId="0" applyFont="1" applyFill="1" applyBorder="1" applyAlignment="1">
      <alignment horizontal="left"/>
    </xf>
    <xf numFmtId="14" fontId="0" fillId="33" borderId="0" xfId="0" applyNumberFormat="1" applyFill="1" applyAlignment="1">
      <alignment horizontal="right"/>
    </xf>
    <xf numFmtId="0" fontId="9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16" fillId="33" borderId="25" xfId="0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25" fillId="33" borderId="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26" fillId="33" borderId="0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left"/>
    </xf>
    <xf numFmtId="0" fontId="13" fillId="0" borderId="27" xfId="0" applyFont="1" applyFill="1" applyBorder="1" applyAlignment="1">
      <alignment horizontal="center"/>
    </xf>
    <xf numFmtId="0" fontId="27" fillId="33" borderId="14" xfId="0" applyFont="1" applyFill="1" applyBorder="1" applyAlignment="1">
      <alignment horizontal="left"/>
    </xf>
    <xf numFmtId="0" fontId="27" fillId="33" borderId="16" xfId="0" applyFont="1" applyFill="1" applyBorder="1" applyAlignment="1">
      <alignment horizontal="center"/>
    </xf>
    <xf numFmtId="0" fontId="27" fillId="33" borderId="14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33" borderId="29" xfId="0" applyFont="1" applyFill="1" applyBorder="1" applyAlignment="1">
      <alignment horizontal="center"/>
    </xf>
    <xf numFmtId="0" fontId="27" fillId="33" borderId="29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27" fillId="33" borderId="18" xfId="0" applyFont="1" applyFill="1" applyBorder="1" applyAlignment="1">
      <alignment horizontal="left"/>
    </xf>
    <xf numFmtId="0" fontId="27" fillId="33" borderId="19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center"/>
    </xf>
    <xf numFmtId="0" fontId="0" fillId="33" borderId="32" xfId="57" applyFont="1" applyFill="1" applyBorder="1" applyAlignment="1">
      <alignment horizontal="centerContinuous"/>
      <protection/>
    </xf>
    <xf numFmtId="0" fontId="26" fillId="0" borderId="0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left"/>
    </xf>
    <xf numFmtId="0" fontId="28" fillId="0" borderId="14" xfId="0" applyFont="1" applyFill="1" applyBorder="1" applyAlignment="1">
      <alignment/>
    </xf>
    <xf numFmtId="0" fontId="5" fillId="35" borderId="18" xfId="57" applyFont="1" applyFill="1" applyBorder="1" applyAlignment="1">
      <alignment horizontal="center"/>
      <protection/>
    </xf>
    <xf numFmtId="0" fontId="5" fillId="35" borderId="19" xfId="57" applyFont="1" applyFill="1" applyBorder="1" applyAlignment="1">
      <alignment horizontal="center"/>
      <protection/>
    </xf>
    <xf numFmtId="0" fontId="5" fillId="35" borderId="15" xfId="57" applyFont="1" applyFill="1" applyBorder="1" applyAlignment="1">
      <alignment horizontal="center"/>
      <protection/>
    </xf>
    <xf numFmtId="0" fontId="5" fillId="35" borderId="24" xfId="57" applyFont="1" applyFill="1" applyBorder="1" applyAlignment="1">
      <alignment horizontal="center"/>
      <protection/>
    </xf>
    <xf numFmtId="0" fontId="28" fillId="0" borderId="22" xfId="0" applyFont="1" applyFill="1" applyBorder="1" applyAlignment="1">
      <alignment/>
    </xf>
    <xf numFmtId="2" fontId="0" fillId="34" borderId="22" xfId="57" applyNumberFormat="1" applyFont="1" applyFill="1" applyBorder="1" applyAlignment="1">
      <alignment horizontal="center"/>
      <protection/>
    </xf>
    <xf numFmtId="2" fontId="0" fillId="34" borderId="27" xfId="57" applyNumberFormat="1" applyFont="1" applyFill="1" applyBorder="1" applyAlignment="1">
      <alignment horizontal="center"/>
      <protection/>
    </xf>
    <xf numFmtId="0" fontId="29" fillId="33" borderId="0" xfId="0" applyFont="1" applyFill="1" applyBorder="1" applyAlignment="1">
      <alignment/>
    </xf>
    <xf numFmtId="0" fontId="0" fillId="33" borderId="16" xfId="57" applyFont="1" applyFill="1" applyBorder="1" applyAlignment="1">
      <alignment horizontal="centerContinuous"/>
      <protection/>
    </xf>
    <xf numFmtId="0" fontId="5" fillId="35" borderId="16" xfId="57" applyFont="1" applyFill="1" applyBorder="1" applyAlignment="1">
      <alignment horizontal="center"/>
      <protection/>
    </xf>
    <xf numFmtId="0" fontId="5" fillId="35" borderId="14" xfId="57" applyFont="1" applyFill="1" applyBorder="1" applyAlignment="1">
      <alignment horizontal="center"/>
      <protection/>
    </xf>
    <xf numFmtId="0" fontId="5" fillId="35" borderId="17" xfId="57" applyFont="1" applyFill="1" applyBorder="1" applyAlignment="1">
      <alignment horizontal="center"/>
      <protection/>
    </xf>
    <xf numFmtId="0" fontId="5" fillId="35" borderId="22" xfId="57" applyFont="1" applyFill="1" applyBorder="1" applyAlignment="1">
      <alignment horizontal="center"/>
      <protection/>
    </xf>
    <xf numFmtId="0" fontId="5" fillId="35" borderId="27" xfId="57" applyFont="1" applyFill="1" applyBorder="1" applyAlignment="1">
      <alignment horizontal="center"/>
      <protection/>
    </xf>
    <xf numFmtId="0" fontId="13" fillId="0" borderId="22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left"/>
    </xf>
    <xf numFmtId="0" fontId="28" fillId="0" borderId="33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25" fillId="33" borderId="34" xfId="0" applyFont="1" applyFill="1" applyBorder="1" applyAlignment="1">
      <alignment horizontal="center"/>
    </xf>
    <xf numFmtId="0" fontId="0" fillId="33" borderId="26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30" fillId="33" borderId="26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0" fillId="36" borderId="13" xfId="0" applyFont="1" applyFill="1" applyBorder="1" applyAlignment="1">
      <alignment/>
    </xf>
    <xf numFmtId="0" fontId="25" fillId="36" borderId="0" xfId="0" applyFont="1" applyFill="1" applyBorder="1" applyAlignment="1">
      <alignment/>
    </xf>
    <xf numFmtId="0" fontId="10" fillId="36" borderId="13" xfId="0" applyFont="1" applyFill="1" applyBorder="1" applyAlignment="1">
      <alignment/>
    </xf>
    <xf numFmtId="0" fontId="25" fillId="36" borderId="0" xfId="0" applyFont="1" applyFill="1" applyBorder="1" applyAlignment="1">
      <alignment horizontal="center"/>
    </xf>
    <xf numFmtId="0" fontId="0" fillId="36" borderId="32" xfId="0" applyFont="1" applyFill="1" applyBorder="1" applyAlignment="1">
      <alignment/>
    </xf>
    <xf numFmtId="0" fontId="30" fillId="36" borderId="34" xfId="0" applyFont="1" applyFill="1" applyBorder="1" applyAlignment="1">
      <alignment horizontal="center"/>
    </xf>
    <xf numFmtId="0" fontId="30" fillId="36" borderId="26" xfId="0" applyFont="1" applyFill="1" applyBorder="1" applyAlignment="1">
      <alignment horizontal="center"/>
    </xf>
    <xf numFmtId="0" fontId="10" fillId="36" borderId="26" xfId="0" applyFont="1" applyFill="1" applyBorder="1" applyAlignment="1">
      <alignment/>
    </xf>
    <xf numFmtId="0" fontId="31" fillId="36" borderId="36" xfId="0" applyFont="1" applyFill="1" applyBorder="1" applyAlignment="1">
      <alignment horizontal="center"/>
    </xf>
    <xf numFmtId="0" fontId="31" fillId="36" borderId="37" xfId="0" applyFont="1" applyFill="1" applyBorder="1" applyAlignment="1">
      <alignment horizontal="center"/>
    </xf>
    <xf numFmtId="0" fontId="0" fillId="36" borderId="35" xfId="0" applyFont="1" applyFill="1" applyBorder="1" applyAlignment="1">
      <alignment/>
    </xf>
    <xf numFmtId="0" fontId="31" fillId="36" borderId="0" xfId="0" applyFont="1" applyFill="1" applyBorder="1" applyAlignment="1">
      <alignment/>
    </xf>
    <xf numFmtId="0" fontId="31" fillId="36" borderId="34" xfId="0" applyFont="1" applyFill="1" applyBorder="1" applyAlignment="1">
      <alignment horizontal="center"/>
    </xf>
    <xf numFmtId="0" fontId="30" fillId="36" borderId="25" xfId="0" applyFont="1" applyFill="1" applyBorder="1" applyAlignment="1">
      <alignment horizontal="center"/>
    </xf>
    <xf numFmtId="0" fontId="31" fillId="36" borderId="36" xfId="0" applyFont="1" applyFill="1" applyBorder="1" applyAlignment="1">
      <alignment horizontal="center"/>
    </xf>
    <xf numFmtId="0" fontId="31" fillId="36" borderId="37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30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/>
    </xf>
    <xf numFmtId="0" fontId="0" fillId="35" borderId="16" xfId="57" applyFont="1" applyFill="1" applyBorder="1" applyAlignment="1">
      <alignment horizontal="center" vertical="center" wrapText="1"/>
      <protection/>
    </xf>
    <xf numFmtId="0" fontId="0" fillId="35" borderId="14" xfId="57" applyFont="1" applyFill="1" applyBorder="1" applyAlignment="1">
      <alignment horizontal="center" vertical="center" wrapText="1"/>
      <protection/>
    </xf>
    <xf numFmtId="0" fontId="0" fillId="35" borderId="22" xfId="57" applyFont="1" applyFill="1" applyBorder="1" applyAlignment="1">
      <alignment horizontal="center" vertical="center" wrapText="1"/>
      <protection/>
    </xf>
    <xf numFmtId="0" fontId="0" fillId="35" borderId="17" xfId="57" applyFont="1" applyFill="1" applyBorder="1" applyAlignment="1">
      <alignment horizontal="center" vertical="center" wrapText="1"/>
      <protection/>
    </xf>
    <xf numFmtId="0" fontId="0" fillId="33" borderId="16" xfId="57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left" vertical="center" wrapText="1"/>
    </xf>
    <xf numFmtId="0" fontId="5" fillId="33" borderId="38" xfId="57" applyFont="1" applyFill="1" applyBorder="1" applyAlignment="1">
      <alignment horizontal="center" vertical="center" wrapText="1"/>
      <protection/>
    </xf>
    <xf numFmtId="0" fontId="5" fillId="33" borderId="39" xfId="57" applyFont="1" applyFill="1" applyBorder="1" applyAlignment="1">
      <alignment horizontal="center" vertical="center" wrapText="1"/>
      <protection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57" applyFont="1" applyFill="1" applyBorder="1" applyAlignment="1">
      <alignment horizontal="center" vertical="center" wrapText="1"/>
      <protection/>
    </xf>
    <xf numFmtId="2" fontId="5" fillId="34" borderId="28" xfId="57" applyNumberFormat="1" applyFont="1" applyFill="1" applyBorder="1" applyAlignment="1">
      <alignment horizontal="center" vertical="center" wrapText="1"/>
      <protection/>
    </xf>
    <xf numFmtId="0" fontId="0" fillId="33" borderId="14" xfId="57" applyFont="1" applyFill="1" applyBorder="1" applyAlignment="1">
      <alignment horizontal="center" vertical="center" wrapText="1"/>
      <protection/>
    </xf>
    <xf numFmtId="0" fontId="32" fillId="0" borderId="14" xfId="0" applyFont="1" applyFill="1" applyBorder="1" applyAlignment="1">
      <alignment horizontal="left" vertical="center" wrapText="1"/>
    </xf>
    <xf numFmtId="0" fontId="5" fillId="33" borderId="41" xfId="57" applyFont="1" applyFill="1" applyBorder="1" applyAlignment="1">
      <alignment horizontal="center" vertical="center" wrapText="1"/>
      <protection/>
    </xf>
    <xf numFmtId="0" fontId="5" fillId="33" borderId="42" xfId="57" applyFont="1" applyFill="1" applyBorder="1" applyAlignment="1">
      <alignment horizontal="center" vertical="center" wrapText="1"/>
      <protection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57" applyFont="1" applyFill="1" applyBorder="1" applyAlignment="1">
      <alignment horizontal="center" vertical="center" wrapText="1"/>
      <protection/>
    </xf>
    <xf numFmtId="2" fontId="5" fillId="34" borderId="29" xfId="57" applyNumberFormat="1" applyFont="1" applyFill="1" applyBorder="1" applyAlignment="1">
      <alignment horizontal="center" vertical="center" wrapText="1"/>
      <protection/>
    </xf>
    <xf numFmtId="0" fontId="0" fillId="33" borderId="22" xfId="57" applyFont="1" applyFill="1" applyBorder="1" applyAlignment="1">
      <alignment horizontal="center" vertical="center" wrapText="1"/>
      <protection/>
    </xf>
    <xf numFmtId="0" fontId="32" fillId="0" borderId="22" xfId="0" applyFont="1" applyFill="1" applyBorder="1" applyAlignment="1">
      <alignment horizontal="left" vertical="center" wrapText="1"/>
    </xf>
    <xf numFmtId="0" fontId="5" fillId="33" borderId="44" xfId="57" applyFont="1" applyFill="1" applyBorder="1" applyAlignment="1">
      <alignment horizontal="center" vertical="center" wrapText="1"/>
      <protection/>
    </xf>
    <xf numFmtId="0" fontId="5" fillId="33" borderId="45" xfId="57" applyFont="1" applyFill="1" applyBorder="1" applyAlignment="1">
      <alignment horizontal="center" vertical="center" wrapText="1"/>
      <protection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57" applyFont="1" applyFill="1" applyBorder="1" applyAlignment="1">
      <alignment horizontal="center" vertical="center" wrapText="1"/>
      <protection/>
    </xf>
    <xf numFmtId="2" fontId="5" fillId="34" borderId="30" xfId="57" applyNumberFormat="1" applyFont="1" applyFill="1" applyBorder="1" applyAlignment="1">
      <alignment horizontal="center" vertical="center" wrapText="1"/>
      <protection/>
    </xf>
    <xf numFmtId="0" fontId="0" fillId="33" borderId="17" xfId="57" applyFont="1" applyFill="1" applyBorder="1" applyAlignment="1">
      <alignment horizontal="center" vertical="center" wrapText="1"/>
      <protection/>
    </xf>
    <xf numFmtId="0" fontId="32" fillId="0" borderId="17" xfId="0" applyFont="1" applyFill="1" applyBorder="1" applyAlignment="1">
      <alignment horizontal="left" vertical="center" wrapText="1"/>
    </xf>
    <xf numFmtId="0" fontId="5" fillId="33" borderId="47" xfId="57" applyFont="1" applyFill="1" applyBorder="1" applyAlignment="1">
      <alignment horizontal="center" vertical="center" wrapText="1"/>
      <protection/>
    </xf>
    <xf numFmtId="0" fontId="5" fillId="33" borderId="48" xfId="57" applyFont="1" applyFill="1" applyBorder="1" applyAlignment="1">
      <alignment horizontal="center" vertical="center" wrapText="1"/>
      <protection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57" applyFont="1" applyFill="1" applyBorder="1" applyAlignment="1">
      <alignment horizontal="center" vertical="center" wrapText="1"/>
      <protection/>
    </xf>
    <xf numFmtId="2" fontId="5" fillId="34" borderId="50" xfId="57" applyNumberFormat="1" applyFont="1" applyFill="1" applyBorder="1" applyAlignment="1">
      <alignment horizontal="center" vertical="center" wrapText="1"/>
      <protection/>
    </xf>
    <xf numFmtId="0" fontId="33" fillId="0" borderId="14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0" fillId="33" borderId="39" xfId="57" applyFont="1" applyFill="1" applyBorder="1" applyAlignment="1">
      <alignment horizontal="center" vertical="center" wrapText="1"/>
      <protection/>
    </xf>
    <xf numFmtId="0" fontId="0" fillId="33" borderId="51" xfId="57" applyFont="1" applyFill="1" applyBorder="1" applyAlignment="1">
      <alignment horizontal="center" vertical="center" wrapText="1"/>
      <protection/>
    </xf>
    <xf numFmtId="0" fontId="0" fillId="0" borderId="41" xfId="57" applyFont="1" applyFill="1" applyBorder="1" applyAlignment="1">
      <alignment horizontal="center" vertical="center" wrapText="1"/>
      <protection/>
    </xf>
    <xf numFmtId="0" fontId="0" fillId="33" borderId="42" xfId="57" applyFont="1" applyFill="1" applyBorder="1" applyAlignment="1">
      <alignment horizontal="center" vertical="center" wrapText="1"/>
      <protection/>
    </xf>
    <xf numFmtId="0" fontId="0" fillId="33" borderId="52" xfId="57" applyFont="1" applyFill="1" applyBorder="1" applyAlignment="1">
      <alignment horizontal="center" vertical="center" wrapText="1"/>
      <protection/>
    </xf>
    <xf numFmtId="0" fontId="0" fillId="33" borderId="41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left" vertical="center" wrapText="1"/>
    </xf>
    <xf numFmtId="0" fontId="0" fillId="33" borderId="45" xfId="57" applyFont="1" applyFill="1" applyBorder="1" applyAlignment="1">
      <alignment horizontal="center" vertical="center" wrapText="1"/>
      <protection/>
    </xf>
    <xf numFmtId="0" fontId="0" fillId="33" borderId="53" xfId="57" applyFont="1" applyFill="1" applyBorder="1" applyAlignment="1">
      <alignment horizontal="center" vertical="center" wrapText="1"/>
      <protection/>
    </xf>
    <xf numFmtId="0" fontId="33" fillId="0" borderId="54" xfId="0" applyFont="1" applyFill="1" applyBorder="1" applyAlignment="1">
      <alignment horizontal="center" vertical="center" wrapText="1"/>
    </xf>
    <xf numFmtId="0" fontId="33" fillId="0" borderId="55" xfId="0" applyFont="1" applyFill="1" applyBorder="1" applyAlignment="1">
      <alignment horizontal="center" vertical="center" wrapText="1"/>
    </xf>
    <xf numFmtId="0" fontId="0" fillId="0" borderId="47" xfId="57" applyFont="1" applyFill="1" applyBorder="1" applyAlignment="1">
      <alignment horizontal="center" vertical="center" wrapText="1"/>
      <protection/>
    </xf>
    <xf numFmtId="0" fontId="0" fillId="33" borderId="48" xfId="57" applyFont="1" applyFill="1" applyBorder="1" applyAlignment="1">
      <alignment horizontal="center" vertical="center" wrapText="1"/>
      <protection/>
    </xf>
    <xf numFmtId="0" fontId="0" fillId="33" borderId="56" xfId="57" applyFont="1" applyFill="1" applyBorder="1" applyAlignment="1">
      <alignment horizontal="center" vertical="center" wrapText="1"/>
      <protection/>
    </xf>
    <xf numFmtId="0" fontId="0" fillId="0" borderId="57" xfId="57" applyFont="1" applyFill="1" applyBorder="1" applyAlignment="1">
      <alignment horizontal="center"/>
      <protection/>
    </xf>
    <xf numFmtId="0" fontId="0" fillId="33" borderId="39" xfId="57" applyFont="1" applyFill="1" applyBorder="1" applyAlignment="1">
      <alignment horizontal="center"/>
      <protection/>
    </xf>
    <xf numFmtId="0" fontId="0" fillId="33" borderId="51" xfId="57" applyFont="1" applyFill="1" applyBorder="1" applyAlignment="1">
      <alignment horizontal="center"/>
      <protection/>
    </xf>
    <xf numFmtId="0" fontId="0" fillId="0" borderId="58" xfId="57" applyFont="1" applyFill="1" applyBorder="1" applyAlignment="1">
      <alignment horizontal="center"/>
      <protection/>
    </xf>
    <xf numFmtId="0" fontId="0" fillId="33" borderId="42" xfId="57" applyFont="1" applyFill="1" applyBorder="1" applyAlignment="1">
      <alignment horizontal="center"/>
      <protection/>
    </xf>
    <xf numFmtId="0" fontId="0" fillId="33" borderId="52" xfId="57" applyFont="1" applyFill="1" applyBorder="1" applyAlignment="1">
      <alignment horizontal="center"/>
      <protection/>
    </xf>
    <xf numFmtId="0" fontId="0" fillId="0" borderId="59" xfId="57" applyFont="1" applyFill="1" applyBorder="1" applyAlignment="1">
      <alignment horizontal="center"/>
      <protection/>
    </xf>
    <xf numFmtId="0" fontId="0" fillId="33" borderId="60" xfId="57" applyFont="1" applyFill="1" applyBorder="1" applyAlignment="1">
      <alignment horizontal="center"/>
      <protection/>
    </xf>
    <xf numFmtId="0" fontId="0" fillId="33" borderId="61" xfId="57" applyFont="1" applyFill="1" applyBorder="1" applyAlignment="1">
      <alignment horizontal="center"/>
      <protection/>
    </xf>
    <xf numFmtId="0" fontId="0" fillId="0" borderId="62" xfId="57" applyFont="1" applyFill="1" applyBorder="1" applyAlignment="1">
      <alignment horizontal="center"/>
      <protection/>
    </xf>
    <xf numFmtId="0" fontId="0" fillId="33" borderId="45" xfId="57" applyFont="1" applyFill="1" applyBorder="1" applyAlignment="1">
      <alignment horizontal="center"/>
      <protection/>
    </xf>
    <xf numFmtId="0" fontId="0" fillId="33" borderId="53" xfId="57" applyFont="1" applyFill="1" applyBorder="1" applyAlignment="1">
      <alignment horizontal="center"/>
      <protection/>
    </xf>
    <xf numFmtId="0" fontId="0" fillId="0" borderId="63" xfId="57" applyFont="1" applyFill="1" applyBorder="1" applyAlignment="1">
      <alignment horizontal="center"/>
      <protection/>
    </xf>
    <xf numFmtId="0" fontId="0" fillId="33" borderId="48" xfId="57" applyFont="1" applyFill="1" applyBorder="1" applyAlignment="1">
      <alignment horizontal="center"/>
      <protection/>
    </xf>
    <xf numFmtId="0" fontId="0" fillId="33" borderId="56" xfId="57" applyFont="1" applyFill="1" applyBorder="1" applyAlignment="1">
      <alignment horizontal="center"/>
      <protection/>
    </xf>
    <xf numFmtId="0" fontId="33" fillId="0" borderId="27" xfId="0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horizontal="left" vertical="center" wrapText="1"/>
    </xf>
    <xf numFmtId="0" fontId="0" fillId="0" borderId="18" xfId="57" applyFont="1" applyFill="1" applyBorder="1" applyAlignment="1">
      <alignment horizontal="centerContinuous"/>
      <protection/>
    </xf>
    <xf numFmtId="0" fontId="0" fillId="0" borderId="19" xfId="57" applyFont="1" applyFill="1" applyBorder="1" applyAlignment="1">
      <alignment horizontal="centerContinuous"/>
      <protection/>
    </xf>
    <xf numFmtId="0" fontId="0" fillId="0" borderId="15" xfId="57" applyFont="1" applyFill="1" applyBorder="1" applyAlignment="1">
      <alignment horizontal="centerContinuous"/>
      <protection/>
    </xf>
    <xf numFmtId="0" fontId="0" fillId="0" borderId="14" xfId="57" applyFont="1" applyFill="1" applyBorder="1" applyAlignment="1">
      <alignment horizontal="centerContinuous"/>
      <protection/>
    </xf>
    <xf numFmtId="0" fontId="0" fillId="0" borderId="27" xfId="57" applyFont="1" applyFill="1" applyBorder="1" applyAlignment="1">
      <alignment horizontal="centerContinuous"/>
      <protection/>
    </xf>
    <xf numFmtId="0" fontId="0" fillId="33" borderId="64" xfId="0" applyFont="1" applyFill="1" applyBorder="1" applyAlignment="1">
      <alignment/>
    </xf>
    <xf numFmtId="0" fontId="0" fillId="0" borderId="44" xfId="57" applyFont="1" applyFill="1" applyBorder="1" applyAlignment="1">
      <alignment horizontal="center" vertical="center" wrapText="1"/>
      <protection/>
    </xf>
    <xf numFmtId="0" fontId="32" fillId="0" borderId="29" xfId="0" applyFont="1" applyFill="1" applyBorder="1" applyAlignment="1">
      <alignment horizontal="left" vertical="center" wrapText="1"/>
    </xf>
    <xf numFmtId="0" fontId="31" fillId="36" borderId="34" xfId="0" applyFont="1" applyFill="1" applyBorder="1" applyAlignment="1">
      <alignment horizontal="left"/>
    </xf>
    <xf numFmtId="0" fontId="31" fillId="36" borderId="0" xfId="0" applyFont="1" applyFill="1" applyAlignment="1">
      <alignment/>
    </xf>
    <xf numFmtId="0" fontId="31" fillId="36" borderId="0" xfId="0" applyFont="1" applyFill="1" applyBorder="1" applyAlignment="1">
      <alignment/>
    </xf>
    <xf numFmtId="0" fontId="31" fillId="36" borderId="34" xfId="0" applyFont="1" applyFill="1" applyBorder="1" applyAlignment="1">
      <alignment horizontal="left"/>
    </xf>
    <xf numFmtId="0" fontId="31" fillId="36" borderId="34" xfId="0" applyFont="1" applyFill="1" applyBorder="1" applyAlignment="1">
      <alignment horizontal="center"/>
    </xf>
    <xf numFmtId="0" fontId="29" fillId="33" borderId="34" xfId="0" applyFont="1" applyFill="1" applyBorder="1" applyAlignment="1">
      <alignment horizontal="left"/>
    </xf>
    <xf numFmtId="0" fontId="29" fillId="33" borderId="34" xfId="0" applyFont="1" applyFill="1" applyBorder="1" applyAlignment="1">
      <alignment horizontal="center"/>
    </xf>
    <xf numFmtId="0" fontId="29" fillId="33" borderId="37" xfId="0" applyFont="1" applyFill="1" applyBorder="1" applyAlignment="1">
      <alignment horizontal="center"/>
    </xf>
    <xf numFmtId="0" fontId="29" fillId="33" borderId="0" xfId="0" applyFont="1" applyFill="1" applyAlignment="1">
      <alignment/>
    </xf>
    <xf numFmtId="0" fontId="29" fillId="33" borderId="0" xfId="0" applyFont="1" applyFill="1" applyBorder="1" applyAlignment="1">
      <alignment/>
    </xf>
    <xf numFmtId="0" fontId="34" fillId="33" borderId="0" xfId="0" applyFont="1" applyFill="1" applyAlignment="1">
      <alignment horizontal="center"/>
    </xf>
    <xf numFmtId="14" fontId="31" fillId="33" borderId="0" xfId="0" applyNumberFormat="1" applyFont="1" applyFill="1" applyAlignment="1">
      <alignment horizontal="center"/>
    </xf>
    <xf numFmtId="0" fontId="35" fillId="33" borderId="0" xfId="0" applyFont="1" applyFill="1" applyAlignment="1">
      <alignment horizontal="center"/>
    </xf>
    <xf numFmtId="0" fontId="29" fillId="33" borderId="0" xfId="0" applyFont="1" applyFill="1" applyBorder="1" applyAlignment="1">
      <alignment horizontal="center"/>
    </xf>
    <xf numFmtId="0" fontId="31" fillId="36" borderId="0" xfId="0" applyFont="1" applyFill="1" applyBorder="1" applyAlignment="1">
      <alignment horizontal="center"/>
    </xf>
    <xf numFmtId="0" fontId="31" fillId="0" borderId="37" xfId="0" applyFont="1" applyFill="1" applyBorder="1" applyAlignment="1">
      <alignment horizontal="center"/>
    </xf>
    <xf numFmtId="0" fontId="31" fillId="33" borderId="13" xfId="0" applyFont="1" applyFill="1" applyBorder="1" applyAlignment="1">
      <alignment/>
    </xf>
    <xf numFmtId="0" fontId="31" fillId="36" borderId="13" xfId="0" applyFont="1" applyFill="1" applyBorder="1" applyAlignment="1">
      <alignment/>
    </xf>
    <xf numFmtId="0" fontId="31" fillId="36" borderId="26" xfId="0" applyFont="1" applyFill="1" applyBorder="1" applyAlignment="1">
      <alignment horizontal="center"/>
    </xf>
    <xf numFmtId="0" fontId="31" fillId="37" borderId="37" xfId="0" applyFont="1" applyFill="1" applyBorder="1" applyAlignment="1">
      <alignment horizontal="center"/>
    </xf>
    <xf numFmtId="0" fontId="31" fillId="37" borderId="37" xfId="0" applyFont="1" applyFill="1" applyBorder="1" applyAlignment="1">
      <alignment horizontal="center"/>
    </xf>
    <xf numFmtId="0" fontId="33" fillId="0" borderId="64" xfId="0" applyFont="1" applyFill="1" applyBorder="1" applyAlignment="1">
      <alignment horizontal="center" vertical="center" wrapText="1"/>
    </xf>
    <xf numFmtId="0" fontId="33" fillId="0" borderId="65" xfId="0" applyFont="1" applyFill="1" applyBorder="1" applyAlignment="1">
      <alignment horizontal="center" vertical="center" wrapText="1"/>
    </xf>
    <xf numFmtId="0" fontId="0" fillId="0" borderId="13" xfId="57" applyFont="1" applyFill="1" applyBorder="1" applyAlignment="1">
      <alignment horizontal="center"/>
      <protection/>
    </xf>
    <xf numFmtId="0" fontId="0" fillId="33" borderId="11" xfId="57" applyFont="1" applyFill="1" applyBorder="1" applyAlignment="1">
      <alignment horizontal="center"/>
      <protection/>
    </xf>
    <xf numFmtId="0" fontId="0" fillId="33" borderId="66" xfId="57" applyFont="1" applyFill="1" applyBorder="1" applyAlignment="1">
      <alignment horizontal="center"/>
      <protection/>
    </xf>
    <xf numFmtId="0" fontId="5" fillId="35" borderId="67" xfId="57" applyFont="1" applyFill="1" applyBorder="1" applyAlignment="1">
      <alignment horizontal="center"/>
      <protection/>
    </xf>
    <xf numFmtId="2" fontId="0" fillId="34" borderId="67" xfId="57" applyNumberFormat="1" applyFont="1" applyFill="1" applyBorder="1" applyAlignment="1">
      <alignment horizontal="center"/>
      <protection/>
    </xf>
    <xf numFmtId="0" fontId="32" fillId="0" borderId="65" xfId="0" applyFont="1" applyFill="1" applyBorder="1" applyAlignment="1">
      <alignment horizontal="left" vertical="center" wrapText="1"/>
    </xf>
    <xf numFmtId="0" fontId="0" fillId="0" borderId="68" xfId="57" applyFont="1" applyFill="1" applyBorder="1" applyAlignment="1">
      <alignment horizontal="center"/>
      <protection/>
    </xf>
    <xf numFmtId="0" fontId="0" fillId="33" borderId="69" xfId="57" applyFont="1" applyFill="1" applyBorder="1" applyAlignment="1">
      <alignment horizontal="center"/>
      <protection/>
    </xf>
    <xf numFmtId="0" fontId="0" fillId="33" borderId="70" xfId="57" applyFont="1" applyFill="1" applyBorder="1" applyAlignment="1">
      <alignment horizontal="center"/>
      <protection/>
    </xf>
    <xf numFmtId="0" fontId="5" fillId="35" borderId="65" xfId="57" applyFont="1" applyFill="1" applyBorder="1" applyAlignment="1">
      <alignment horizontal="center"/>
      <protection/>
    </xf>
    <xf numFmtId="2" fontId="0" fillId="34" borderId="65" xfId="57" applyNumberFormat="1" applyFont="1" applyFill="1" applyBorder="1" applyAlignment="1">
      <alignment horizontal="center"/>
      <protection/>
    </xf>
    <xf numFmtId="0" fontId="33" fillId="0" borderId="15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33" fillId="0" borderId="71" xfId="0" applyFont="1" applyFill="1" applyBorder="1" applyAlignment="1">
      <alignment horizontal="center" vertical="center" wrapText="1"/>
    </xf>
    <xf numFmtId="49" fontId="9" fillId="33" borderId="66" xfId="57" applyNumberFormat="1" applyFont="1" applyFill="1" applyBorder="1" applyAlignment="1">
      <alignment horizontal="center" vertical="center" wrapText="1"/>
      <protection/>
    </xf>
    <xf numFmtId="0" fontId="0" fillId="0" borderId="22" xfId="57" applyFont="1" applyFill="1" applyBorder="1" applyAlignment="1">
      <alignment horizontal="centerContinuous"/>
      <protection/>
    </xf>
    <xf numFmtId="0" fontId="21" fillId="35" borderId="0" xfId="0" applyFont="1" applyFill="1" applyBorder="1" applyAlignment="1">
      <alignment horizontal="center"/>
    </xf>
    <xf numFmtId="14" fontId="22" fillId="38" borderId="0" xfId="0" applyNumberFormat="1" applyFont="1" applyFill="1" applyBorder="1" applyAlignment="1">
      <alignment horizontal="center"/>
    </xf>
    <xf numFmtId="14" fontId="20" fillId="39" borderId="0" xfId="0" applyNumberFormat="1" applyFont="1" applyFill="1" applyBorder="1" applyAlignment="1">
      <alignment horizontal="center"/>
    </xf>
    <xf numFmtId="1" fontId="0" fillId="0" borderId="16" xfId="57" applyNumberFormat="1" applyFont="1" applyFill="1" applyBorder="1" applyAlignment="1">
      <alignment horizontal="center"/>
      <protection/>
    </xf>
    <xf numFmtId="1" fontId="0" fillId="0" borderId="14" xfId="57" applyNumberFormat="1" applyFont="1" applyFill="1" applyBorder="1" applyAlignment="1">
      <alignment horizontal="center"/>
      <protection/>
    </xf>
    <xf numFmtId="1" fontId="0" fillId="0" borderId="17" xfId="57" applyNumberFormat="1" applyFont="1" applyFill="1" applyBorder="1" applyAlignment="1">
      <alignment horizontal="center"/>
      <protection/>
    </xf>
    <xf numFmtId="0" fontId="0" fillId="0" borderId="19" xfId="57" applyFont="1" applyFill="1" applyBorder="1" applyAlignment="1">
      <alignment horizontal="center"/>
      <protection/>
    </xf>
    <xf numFmtId="0" fontId="0" fillId="0" borderId="38" xfId="57" applyFont="1" applyFill="1" applyBorder="1" applyAlignment="1">
      <alignment horizontal="center" vertical="center" wrapText="1"/>
      <protection/>
    </xf>
    <xf numFmtId="0" fontId="36" fillId="0" borderId="16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0" fillId="0" borderId="15" xfId="57" applyFont="1" applyFill="1" applyBorder="1" applyAlignment="1">
      <alignment horizontal="center" vertical="center" wrapText="1"/>
      <protection/>
    </xf>
    <xf numFmtId="0" fontId="32" fillId="0" borderId="42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0" fillId="33" borderId="64" xfId="57" applyFont="1" applyFill="1" applyBorder="1" applyAlignment="1">
      <alignment horizontal="center" vertical="center" wrapText="1"/>
      <protection/>
    </xf>
    <xf numFmtId="0" fontId="0" fillId="33" borderId="15" xfId="57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33" fillId="0" borderId="22" xfId="0" applyFont="1" applyFill="1" applyBorder="1" applyAlignment="1">
      <alignment horizontal="left" vertical="center" wrapText="1"/>
    </xf>
    <xf numFmtId="0" fontId="32" fillId="0" borderId="41" xfId="0" applyFont="1" applyFill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0" fillId="36" borderId="52" xfId="57" applyFont="1" applyFill="1" applyBorder="1" applyAlignment="1">
      <alignment horizontal="center" vertical="center" wrapText="1"/>
      <protection/>
    </xf>
    <xf numFmtId="0" fontId="0" fillId="33" borderId="14" xfId="57" applyFont="1" applyFill="1" applyBorder="1" applyAlignment="1">
      <alignment horizontal="center"/>
      <protection/>
    </xf>
    <xf numFmtId="0" fontId="5" fillId="0" borderId="41" xfId="57" applyFont="1" applyFill="1" applyBorder="1" applyAlignment="1">
      <alignment horizontal="center" vertical="center" wrapText="1"/>
      <protection/>
    </xf>
    <xf numFmtId="0" fontId="5" fillId="0" borderId="42" xfId="57" applyFont="1" applyFill="1" applyBorder="1" applyAlignment="1">
      <alignment horizontal="center" vertical="center" wrapText="1"/>
      <protection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57" applyFont="1" applyFill="1" applyBorder="1" applyAlignment="1">
      <alignment horizontal="center" vertical="center" wrapText="1"/>
      <protection/>
    </xf>
    <xf numFmtId="0" fontId="33" fillId="0" borderId="72" xfId="0" applyFont="1" applyFill="1" applyBorder="1" applyAlignment="1">
      <alignment horizontal="center" vertical="center" wrapText="1"/>
    </xf>
    <xf numFmtId="0" fontId="0" fillId="33" borderId="69" xfId="57" applyFont="1" applyFill="1" applyBorder="1" applyAlignment="1">
      <alignment horizontal="center" vertical="center" wrapText="1"/>
      <protection/>
    </xf>
    <xf numFmtId="0" fontId="0" fillId="33" borderId="70" xfId="57" applyFont="1" applyFill="1" applyBorder="1" applyAlignment="1">
      <alignment horizontal="center" vertical="center" wrapText="1"/>
      <protection/>
    </xf>
    <xf numFmtId="0" fontId="5" fillId="35" borderId="73" xfId="57" applyFont="1" applyFill="1" applyBorder="1" applyAlignment="1">
      <alignment horizontal="center"/>
      <protection/>
    </xf>
    <xf numFmtId="0" fontId="0" fillId="0" borderId="74" xfId="57" applyFont="1" applyFill="1" applyBorder="1" applyAlignment="1">
      <alignment horizontal="center" vertical="center" wrapText="1"/>
      <protection/>
    </xf>
    <xf numFmtId="0" fontId="0" fillId="33" borderId="43" xfId="57" applyFont="1" applyFill="1" applyBorder="1" applyAlignment="1">
      <alignment horizontal="center" vertical="center" wrapText="1"/>
      <protection/>
    </xf>
    <xf numFmtId="0" fontId="0" fillId="0" borderId="19" xfId="57" applyFont="1" applyFill="1" applyBorder="1" applyAlignment="1">
      <alignment horizontal="center" vertical="center" wrapText="1"/>
      <protection/>
    </xf>
    <xf numFmtId="0" fontId="32" fillId="0" borderId="33" xfId="0" applyFont="1" applyFill="1" applyBorder="1" applyAlignment="1">
      <alignment horizontal="left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75" fillId="0" borderId="37" xfId="0" applyFont="1" applyBorder="1" applyAlignment="1">
      <alignment horizontal="center" vertical="center"/>
    </xf>
    <xf numFmtId="0" fontId="75" fillId="0" borderId="75" xfId="0" applyFont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24" xfId="57" applyFont="1" applyFill="1" applyBorder="1" applyAlignment="1">
      <alignment horizontal="centerContinuous"/>
      <protection/>
    </xf>
    <xf numFmtId="0" fontId="36" fillId="0" borderId="55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0" fillId="0" borderId="17" xfId="57" applyFont="1" applyFill="1" applyBorder="1" applyAlignment="1">
      <alignment horizontal="centerContinuous"/>
      <protection/>
    </xf>
    <xf numFmtId="0" fontId="33" fillId="0" borderId="65" xfId="0" applyFont="1" applyFill="1" applyBorder="1" applyAlignment="1">
      <alignment horizontal="left" vertical="center" wrapText="1"/>
    </xf>
    <xf numFmtId="0" fontId="33" fillId="0" borderId="27" xfId="0" applyFont="1" applyFill="1" applyBorder="1" applyAlignment="1">
      <alignment horizontal="left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73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0" fillId="40" borderId="14" xfId="57" applyFont="1" applyFill="1" applyBorder="1" applyAlignment="1">
      <alignment horizontal="center" vertical="center" wrapText="1"/>
      <protection/>
    </xf>
    <xf numFmtId="0" fontId="36" fillId="40" borderId="64" xfId="0" applyFont="1" applyFill="1" applyBorder="1" applyAlignment="1">
      <alignment horizontal="center" vertical="center" wrapText="1"/>
    </xf>
    <xf numFmtId="0" fontId="33" fillId="40" borderId="14" xfId="0" applyFont="1" applyFill="1" applyBorder="1" applyAlignment="1">
      <alignment horizontal="center" vertical="center" wrapText="1"/>
    </xf>
    <xf numFmtId="0" fontId="5" fillId="40" borderId="44" xfId="57" applyFont="1" applyFill="1" applyBorder="1" applyAlignment="1">
      <alignment horizontal="center" vertical="center" wrapText="1"/>
      <protection/>
    </xf>
    <xf numFmtId="0" fontId="5" fillId="40" borderId="42" xfId="57" applyFont="1" applyFill="1" applyBorder="1" applyAlignment="1">
      <alignment horizontal="center" vertical="center" wrapText="1"/>
      <protection/>
    </xf>
    <xf numFmtId="0" fontId="5" fillId="40" borderId="42" xfId="0" applyFont="1" applyFill="1" applyBorder="1" applyAlignment="1">
      <alignment horizontal="center" vertical="center" wrapText="1"/>
    </xf>
    <xf numFmtId="0" fontId="5" fillId="40" borderId="43" xfId="57" applyFont="1" applyFill="1" applyBorder="1" applyAlignment="1">
      <alignment horizontal="center" vertical="center" wrapText="1"/>
      <protection/>
    </xf>
    <xf numFmtId="2" fontId="5" fillId="40" borderId="29" xfId="57" applyNumberFormat="1" applyFont="1" applyFill="1" applyBorder="1" applyAlignment="1">
      <alignment horizontal="center" vertical="center" wrapText="1"/>
      <protection/>
    </xf>
    <xf numFmtId="0" fontId="5" fillId="40" borderId="29" xfId="57" applyFont="1" applyFill="1" applyBorder="1" applyAlignment="1">
      <alignment horizontal="center" vertical="center" wrapText="1"/>
      <protection/>
    </xf>
    <xf numFmtId="0" fontId="5" fillId="37" borderId="28" xfId="57" applyFont="1" applyFill="1" applyBorder="1" applyAlignment="1">
      <alignment horizontal="center" vertical="center" wrapText="1"/>
      <protection/>
    </xf>
    <xf numFmtId="0" fontId="5" fillId="37" borderId="29" xfId="57" applyFont="1" applyFill="1" applyBorder="1" applyAlignment="1">
      <alignment horizontal="center" vertical="center" wrapText="1"/>
      <protection/>
    </xf>
    <xf numFmtId="0" fontId="5" fillId="37" borderId="30" xfId="57" applyFont="1" applyFill="1" applyBorder="1" applyAlignment="1">
      <alignment horizontal="center" vertical="center" wrapText="1"/>
      <protection/>
    </xf>
    <xf numFmtId="0" fontId="5" fillId="37" borderId="50" xfId="57" applyFont="1" applyFill="1" applyBorder="1" applyAlignment="1">
      <alignment horizontal="center" vertical="center" wrapText="1"/>
      <protection/>
    </xf>
    <xf numFmtId="0" fontId="14" fillId="40" borderId="22" xfId="0" applyFont="1" applyFill="1" applyBorder="1" applyAlignment="1">
      <alignment horizontal="center" vertical="center" wrapText="1"/>
    </xf>
    <xf numFmtId="0" fontId="0" fillId="37" borderId="51" xfId="57" applyFont="1" applyFill="1" applyBorder="1" applyAlignment="1">
      <alignment horizontal="center" vertical="center" wrapText="1"/>
      <protection/>
    </xf>
    <xf numFmtId="0" fontId="0" fillId="37" borderId="52" xfId="57" applyFont="1" applyFill="1" applyBorder="1" applyAlignment="1">
      <alignment horizontal="center" vertical="center" wrapText="1"/>
      <protection/>
    </xf>
    <xf numFmtId="0" fontId="0" fillId="0" borderId="42" xfId="57" applyFont="1" applyFill="1" applyBorder="1" applyAlignment="1">
      <alignment horizontal="center" vertical="center" wrapText="1"/>
      <protection/>
    </xf>
    <xf numFmtId="0" fontId="0" fillId="0" borderId="52" xfId="57" applyFont="1" applyFill="1" applyBorder="1" applyAlignment="1">
      <alignment horizontal="center" vertical="center" wrapText="1"/>
      <protection/>
    </xf>
    <xf numFmtId="0" fontId="76" fillId="0" borderId="16" xfId="0" applyFont="1" applyFill="1" applyBorder="1" applyAlignment="1">
      <alignment horizontal="left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76" fillId="0" borderId="38" xfId="57" applyFont="1" applyFill="1" applyBorder="1" applyAlignment="1">
      <alignment horizontal="center" vertical="center" wrapText="1"/>
      <protection/>
    </xf>
    <xf numFmtId="2" fontId="0" fillId="34" borderId="18" xfId="57" applyNumberFormat="1" applyFont="1" applyFill="1" applyBorder="1" applyAlignment="1">
      <alignment horizontal="center"/>
      <protection/>
    </xf>
    <xf numFmtId="2" fontId="0" fillId="34" borderId="19" xfId="57" applyNumberFormat="1" applyFont="1" applyFill="1" applyBorder="1" applyAlignment="1">
      <alignment horizontal="center"/>
      <protection/>
    </xf>
    <xf numFmtId="0" fontId="5" fillId="33" borderId="42" xfId="0" applyFont="1" applyFill="1" applyBorder="1" applyAlignment="1">
      <alignment horizontal="center"/>
    </xf>
    <xf numFmtId="2" fontId="5" fillId="33" borderId="42" xfId="0" applyNumberFormat="1" applyFont="1" applyFill="1" applyBorder="1" applyAlignment="1">
      <alignment horizontal="center"/>
    </xf>
    <xf numFmtId="0" fontId="0" fillId="0" borderId="39" xfId="57" applyFont="1" applyFill="1" applyBorder="1" applyAlignment="1">
      <alignment horizontal="center" vertical="center" wrapText="1"/>
      <protection/>
    </xf>
    <xf numFmtId="0" fontId="0" fillId="0" borderId="51" xfId="57" applyFont="1" applyFill="1" applyBorder="1" applyAlignment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 wrapText="1"/>
    </xf>
    <xf numFmtId="0" fontId="76" fillId="33" borderId="38" xfId="0" applyFont="1" applyFill="1" applyBorder="1" applyAlignment="1">
      <alignment horizontal="center" vertical="center" wrapText="1"/>
    </xf>
    <xf numFmtId="0" fontId="76" fillId="33" borderId="39" xfId="57" applyFont="1" applyFill="1" applyBorder="1" applyAlignment="1">
      <alignment horizontal="center" vertical="center" wrapText="1"/>
      <protection/>
    </xf>
    <xf numFmtId="0" fontId="76" fillId="33" borderId="51" xfId="57" applyFont="1" applyFill="1" applyBorder="1" applyAlignment="1">
      <alignment horizontal="center" vertical="center" wrapText="1"/>
      <protection/>
    </xf>
    <xf numFmtId="0" fontId="78" fillId="35" borderId="16" xfId="57" applyFont="1" applyFill="1" applyBorder="1" applyAlignment="1">
      <alignment horizontal="center"/>
      <protection/>
    </xf>
    <xf numFmtId="2" fontId="76" fillId="34" borderId="16" xfId="57" applyNumberFormat="1" applyFont="1" applyFill="1" applyBorder="1" applyAlignment="1">
      <alignment horizontal="center"/>
      <protection/>
    </xf>
    <xf numFmtId="0" fontId="78" fillId="33" borderId="42" xfId="0" applyFont="1" applyFill="1" applyBorder="1" applyAlignment="1">
      <alignment horizontal="center"/>
    </xf>
    <xf numFmtId="2" fontId="78" fillId="33" borderId="42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31" fillId="33" borderId="21" xfId="0" applyFont="1" applyFill="1" applyBorder="1" applyAlignment="1">
      <alignment horizontal="right" vertical="center" wrapText="1"/>
    </xf>
    <xf numFmtId="0" fontId="0" fillId="33" borderId="76" xfId="0" applyFont="1" applyFill="1" applyBorder="1" applyAlignment="1">
      <alignment horizontal="center" vertical="center" wrapText="1"/>
    </xf>
    <xf numFmtId="0" fontId="0" fillId="33" borderId="77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78" xfId="0" applyFont="1" applyFill="1" applyBorder="1" applyAlignment="1">
      <alignment horizontal="center" vertical="center" wrapText="1"/>
    </xf>
    <xf numFmtId="0" fontId="0" fillId="33" borderId="79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right" vertical="center" wrapText="1"/>
    </xf>
    <xf numFmtId="0" fontId="0" fillId="36" borderId="76" xfId="0" applyFont="1" applyFill="1" applyBorder="1" applyAlignment="1">
      <alignment horizontal="center" vertical="center" wrapText="1"/>
    </xf>
    <xf numFmtId="0" fontId="0" fillId="36" borderId="77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0" fontId="0" fillId="36" borderId="78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79" fillId="33" borderId="76" xfId="0" applyFont="1" applyFill="1" applyBorder="1" applyAlignment="1">
      <alignment horizontal="center" vertical="center" wrapText="1"/>
    </xf>
    <xf numFmtId="0" fontId="79" fillId="33" borderId="79" xfId="0" applyFont="1" applyFill="1" applyBorder="1" applyAlignment="1">
      <alignment horizontal="center" vertical="center" wrapText="1"/>
    </xf>
    <xf numFmtId="0" fontId="79" fillId="33" borderId="77" xfId="0" applyFont="1" applyFill="1" applyBorder="1" applyAlignment="1">
      <alignment horizontal="center" vertical="center" wrapText="1"/>
    </xf>
    <xf numFmtId="0" fontId="79" fillId="33" borderId="20" xfId="0" applyFont="1" applyFill="1" applyBorder="1" applyAlignment="1">
      <alignment horizontal="center" vertical="center" wrapText="1"/>
    </xf>
    <xf numFmtId="0" fontId="79" fillId="33" borderId="0" xfId="0" applyFont="1" applyFill="1" applyBorder="1" applyAlignment="1">
      <alignment horizontal="center" vertical="center" wrapText="1"/>
    </xf>
    <xf numFmtId="0" fontId="79" fillId="33" borderId="21" xfId="0" applyFont="1" applyFill="1" applyBorder="1" applyAlignment="1">
      <alignment horizontal="center" vertical="center" wrapText="1"/>
    </xf>
    <xf numFmtId="0" fontId="79" fillId="33" borderId="32" xfId="0" applyFont="1" applyFill="1" applyBorder="1" applyAlignment="1">
      <alignment horizontal="center" vertical="center" wrapText="1"/>
    </xf>
    <xf numFmtId="0" fontId="79" fillId="33" borderId="34" xfId="0" applyFont="1" applyFill="1" applyBorder="1" applyAlignment="1">
      <alignment horizontal="center" vertical="center" wrapText="1"/>
    </xf>
    <xf numFmtId="0" fontId="79" fillId="33" borderId="78" xfId="0" applyFont="1" applyFill="1" applyBorder="1" applyAlignment="1">
      <alignment horizontal="center" vertical="center" wrapText="1"/>
    </xf>
    <xf numFmtId="14" fontId="22" fillId="38" borderId="36" xfId="0" applyNumberFormat="1" applyFont="1" applyFill="1" applyBorder="1" applyAlignment="1">
      <alignment horizontal="center"/>
    </xf>
    <xf numFmtId="14" fontId="22" fillId="38" borderId="80" xfId="0" applyNumberFormat="1" applyFont="1" applyFill="1" applyBorder="1" applyAlignment="1">
      <alignment horizontal="center"/>
    </xf>
    <xf numFmtId="14" fontId="22" fillId="38" borderId="81" xfId="0" applyNumberFormat="1" applyFont="1" applyFill="1" applyBorder="1" applyAlignment="1">
      <alignment horizontal="center"/>
    </xf>
    <xf numFmtId="0" fontId="21" fillId="35" borderId="32" xfId="0" applyFont="1" applyFill="1" applyBorder="1" applyAlignment="1">
      <alignment horizontal="center"/>
    </xf>
    <xf numFmtId="0" fontId="21" fillId="35" borderId="34" xfId="0" applyFont="1" applyFill="1" applyBorder="1" applyAlignment="1">
      <alignment horizontal="center"/>
    </xf>
    <xf numFmtId="0" fontId="21" fillId="35" borderId="78" xfId="0" applyFont="1" applyFill="1" applyBorder="1" applyAlignment="1">
      <alignment horizontal="center"/>
    </xf>
    <xf numFmtId="14" fontId="20" fillId="39" borderId="36" xfId="0" applyNumberFormat="1" applyFont="1" applyFill="1" applyBorder="1" applyAlignment="1">
      <alignment horizontal="center"/>
    </xf>
    <xf numFmtId="14" fontId="20" fillId="39" borderId="80" xfId="0" applyNumberFormat="1" applyFont="1" applyFill="1" applyBorder="1" applyAlignment="1">
      <alignment horizontal="center"/>
    </xf>
    <xf numFmtId="14" fontId="20" fillId="39" borderId="81" xfId="0" applyNumberFormat="1" applyFont="1" applyFill="1" applyBorder="1" applyAlignment="1">
      <alignment horizontal="center"/>
    </xf>
    <xf numFmtId="0" fontId="21" fillId="35" borderId="76" xfId="0" applyFont="1" applyFill="1" applyBorder="1" applyAlignment="1">
      <alignment horizontal="center"/>
    </xf>
    <xf numFmtId="0" fontId="21" fillId="35" borderId="79" xfId="0" applyFont="1" applyFill="1" applyBorder="1" applyAlignment="1">
      <alignment horizontal="center"/>
    </xf>
    <xf numFmtId="0" fontId="21" fillId="35" borderId="77" xfId="0" applyFont="1" applyFill="1" applyBorder="1" applyAlignment="1">
      <alignment horizontal="center"/>
    </xf>
    <xf numFmtId="0" fontId="15" fillId="33" borderId="76" xfId="0" applyFont="1" applyFill="1" applyBorder="1" applyAlignment="1">
      <alignment horizontal="center" vertical="center" wrapText="1"/>
    </xf>
    <xf numFmtId="0" fontId="15" fillId="33" borderId="79" xfId="0" applyFont="1" applyFill="1" applyBorder="1" applyAlignment="1">
      <alignment horizontal="center" vertical="center" wrapText="1"/>
    </xf>
    <xf numFmtId="0" fontId="15" fillId="33" borderId="77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32" xfId="0" applyFont="1" applyFill="1" applyBorder="1" applyAlignment="1">
      <alignment horizontal="center" vertical="center" wrapText="1"/>
    </xf>
    <xf numFmtId="0" fontId="15" fillId="33" borderId="34" xfId="0" applyFont="1" applyFill="1" applyBorder="1" applyAlignment="1">
      <alignment horizontal="center" vertical="center" wrapText="1"/>
    </xf>
    <xf numFmtId="0" fontId="15" fillId="33" borderId="78" xfId="0" applyFont="1" applyFill="1" applyBorder="1" applyAlignment="1">
      <alignment horizontal="center" vertical="center" wrapText="1"/>
    </xf>
    <xf numFmtId="0" fontId="11" fillId="35" borderId="16" xfId="57" applyFont="1" applyFill="1" applyBorder="1" applyAlignment="1">
      <alignment horizontal="center" vertical="center" wrapText="1"/>
      <protection/>
    </xf>
    <xf numFmtId="0" fontId="12" fillId="35" borderId="65" xfId="57" applyFont="1" applyFill="1" applyBorder="1" applyAlignment="1">
      <alignment horizontal="center" vertical="center" wrapText="1"/>
      <protection/>
    </xf>
    <xf numFmtId="0" fontId="11" fillId="34" borderId="16" xfId="57" applyFont="1" applyFill="1" applyBorder="1" applyAlignment="1">
      <alignment horizontal="center" vertical="center" wrapText="1"/>
      <protection/>
    </xf>
    <xf numFmtId="0" fontId="12" fillId="34" borderId="65" xfId="57" applyFont="1" applyFill="1" applyBorder="1" applyAlignment="1">
      <alignment horizontal="center" vertical="center" wrapText="1"/>
      <protection/>
    </xf>
    <xf numFmtId="0" fontId="8" fillId="33" borderId="18" xfId="57" applyFont="1" applyFill="1" applyBorder="1" applyAlignment="1">
      <alignment horizontal="center" vertical="center" wrapText="1"/>
      <protection/>
    </xf>
    <xf numFmtId="0" fontId="8" fillId="33" borderId="73" xfId="57" applyFont="1" applyFill="1" applyBorder="1" applyAlignment="1">
      <alignment horizontal="center" vertical="center" wrapText="1"/>
      <protection/>
    </xf>
    <xf numFmtId="0" fontId="9" fillId="33" borderId="18" xfId="57" applyFont="1" applyFill="1" applyBorder="1" applyAlignment="1">
      <alignment horizontal="center" vertical="center" wrapText="1"/>
      <protection/>
    </xf>
    <xf numFmtId="0" fontId="10" fillId="33" borderId="73" xfId="57" applyFont="1" applyFill="1" applyBorder="1" applyAlignment="1">
      <alignment horizontal="center" vertical="center" wrapText="1"/>
      <protection/>
    </xf>
    <xf numFmtId="0" fontId="9" fillId="33" borderId="36" xfId="57" applyFont="1" applyFill="1" applyBorder="1" applyAlignment="1">
      <alignment horizontal="center"/>
      <protection/>
    </xf>
    <xf numFmtId="0" fontId="9" fillId="33" borderId="80" xfId="57" applyFont="1" applyFill="1" applyBorder="1" applyAlignment="1">
      <alignment horizontal="center"/>
      <protection/>
    </xf>
    <xf numFmtId="0" fontId="9" fillId="0" borderId="82" xfId="57" applyFont="1" applyFill="1" applyBorder="1" applyAlignment="1">
      <alignment horizontal="center" vertical="center" wrapText="1"/>
      <protection/>
    </xf>
    <xf numFmtId="0" fontId="0" fillId="0" borderId="75" xfId="0" applyFill="1" applyBorder="1" applyAlignment="1">
      <alignment/>
    </xf>
    <xf numFmtId="0" fontId="9" fillId="33" borderId="82" xfId="57" applyFont="1" applyFill="1" applyBorder="1" applyAlignment="1">
      <alignment horizontal="center" vertical="center" wrapText="1"/>
      <protection/>
    </xf>
    <xf numFmtId="0" fontId="0" fillId="0" borderId="75" xfId="0" applyBorder="1" applyAlignment="1">
      <alignment/>
    </xf>
    <xf numFmtId="0" fontId="10" fillId="33" borderId="24" xfId="57" applyFont="1" applyFill="1" applyBorder="1" applyAlignment="1">
      <alignment horizontal="center" vertical="center" wrapText="1"/>
      <protection/>
    </xf>
    <xf numFmtId="0" fontId="9" fillId="33" borderId="16" xfId="57" applyFont="1" applyFill="1" applyBorder="1" applyAlignment="1">
      <alignment horizontal="center" vertical="center" wrapText="1"/>
      <protection/>
    </xf>
    <xf numFmtId="0" fontId="10" fillId="33" borderId="17" xfId="57" applyFont="1" applyFill="1" applyBorder="1" applyAlignment="1">
      <alignment horizontal="center" vertical="center" wrapText="1"/>
      <protection/>
    </xf>
    <xf numFmtId="0" fontId="11" fillId="35" borderId="71" xfId="57" applyFont="1" applyFill="1" applyBorder="1" applyAlignment="1">
      <alignment horizontal="center" vertical="center" wrapText="1"/>
      <protection/>
    </xf>
    <xf numFmtId="0" fontId="12" fillId="35" borderId="72" xfId="57" applyFont="1" applyFill="1" applyBorder="1" applyAlignment="1">
      <alignment horizontal="center" vertical="center" wrapText="1"/>
      <protection/>
    </xf>
    <xf numFmtId="0" fontId="10" fillId="33" borderId="65" xfId="57" applyFont="1" applyFill="1" applyBorder="1" applyAlignment="1">
      <alignment horizontal="center" vertical="center" wrapText="1"/>
      <protection/>
    </xf>
    <xf numFmtId="0" fontId="9" fillId="33" borderId="81" xfId="57" applyFont="1" applyFill="1" applyBorder="1" applyAlignment="1">
      <alignment horizontal="center"/>
      <protection/>
    </xf>
    <xf numFmtId="0" fontId="11" fillId="35" borderId="40" xfId="57" applyFont="1" applyFill="1" applyBorder="1" applyAlignment="1">
      <alignment horizontal="center" vertical="center" wrapText="1"/>
      <protection/>
    </xf>
    <xf numFmtId="0" fontId="12" fillId="35" borderId="49" xfId="57" applyFont="1" applyFill="1" applyBorder="1" applyAlignment="1">
      <alignment horizontal="center" vertical="center" wrapText="1"/>
      <protection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11" fillId="35" borderId="82" xfId="57" applyFont="1" applyFill="1" applyBorder="1" applyAlignment="1">
      <alignment horizontal="center" vertical="center" wrapText="1"/>
      <protection/>
    </xf>
    <xf numFmtId="0" fontId="11" fillId="34" borderId="82" xfId="57" applyFont="1" applyFill="1" applyBorder="1" applyAlignment="1">
      <alignment horizontal="center" vertical="center" wrapText="1"/>
      <protection/>
    </xf>
    <xf numFmtId="0" fontId="8" fillId="33" borderId="82" xfId="57" applyFont="1" applyFill="1" applyBorder="1" applyAlignment="1">
      <alignment horizontal="center" vertical="center" wrapText="1"/>
      <protection/>
    </xf>
    <xf numFmtId="0" fontId="9" fillId="33" borderId="77" xfId="57" applyFont="1" applyFill="1" applyBorder="1" applyAlignment="1">
      <alignment horizontal="center" vertical="center" wrapText="1"/>
      <protection/>
    </xf>
    <xf numFmtId="0" fontId="0" fillId="0" borderId="78" xfId="0" applyBorder="1" applyAlignment="1">
      <alignment/>
    </xf>
    <xf numFmtId="0" fontId="8" fillId="33" borderId="24" xfId="57" applyFont="1" applyFill="1" applyBorder="1" applyAlignment="1">
      <alignment horizontal="center" vertical="center" wrapText="1"/>
      <protection/>
    </xf>
    <xf numFmtId="14" fontId="22" fillId="38" borderId="32" xfId="0" applyNumberFormat="1" applyFont="1" applyFill="1" applyBorder="1" applyAlignment="1">
      <alignment horizontal="center"/>
    </xf>
    <xf numFmtId="14" fontId="22" fillId="38" borderId="34" xfId="0" applyNumberFormat="1" applyFont="1" applyFill="1" applyBorder="1" applyAlignment="1">
      <alignment horizontal="center"/>
    </xf>
    <xf numFmtId="14" fontId="22" fillId="38" borderId="78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1</xdr:row>
      <xdr:rowOff>0</xdr:rowOff>
    </xdr:from>
    <xdr:to>
      <xdr:col>13</xdr:col>
      <xdr:colOff>323850</xdr:colOff>
      <xdr:row>2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219075"/>
          <a:ext cx="381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42</xdr:row>
      <xdr:rowOff>0</xdr:rowOff>
    </xdr:from>
    <xdr:to>
      <xdr:col>13</xdr:col>
      <xdr:colOff>323850</xdr:colOff>
      <xdr:row>43</xdr:row>
      <xdr:rowOff>209550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7429500"/>
          <a:ext cx="381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1</xdr:row>
      <xdr:rowOff>19050</xdr:rowOff>
    </xdr:from>
    <xdr:to>
      <xdr:col>8</xdr:col>
      <xdr:colOff>76200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38125"/>
          <a:ext cx="3581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1</xdr:row>
      <xdr:rowOff>19050</xdr:rowOff>
    </xdr:from>
    <xdr:to>
      <xdr:col>8</xdr:col>
      <xdr:colOff>76200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38125"/>
          <a:ext cx="3705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885825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885825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1</xdr:row>
      <xdr:rowOff>19050</xdr:rowOff>
    </xdr:from>
    <xdr:to>
      <xdr:col>8</xdr:col>
      <xdr:colOff>76200</xdr:colOff>
      <xdr:row>3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38125"/>
          <a:ext cx="3676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1095375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1095375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1</xdr:row>
      <xdr:rowOff>19050</xdr:rowOff>
    </xdr:from>
    <xdr:to>
      <xdr:col>8</xdr:col>
      <xdr:colOff>76200</xdr:colOff>
      <xdr:row>3</xdr:row>
      <xdr:rowOff>9525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38125"/>
          <a:ext cx="3924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9</xdr:col>
      <xdr:colOff>257175</xdr:colOff>
      <xdr:row>4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4825"/>
          <a:ext cx="6267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1</xdr:row>
      <xdr:rowOff>19050</xdr:rowOff>
    </xdr:from>
    <xdr:to>
      <xdr:col>8</xdr:col>
      <xdr:colOff>76200</xdr:colOff>
      <xdr:row>3</xdr:row>
      <xdr:rowOff>9525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38125"/>
          <a:ext cx="3543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1</xdr:row>
      <xdr:rowOff>19050</xdr:rowOff>
    </xdr:from>
    <xdr:to>
      <xdr:col>8</xdr:col>
      <xdr:colOff>76200</xdr:colOff>
      <xdr:row>3</xdr:row>
      <xdr:rowOff>9525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38125"/>
          <a:ext cx="3543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1</xdr:row>
      <xdr:rowOff>19050</xdr:rowOff>
    </xdr:from>
    <xdr:to>
      <xdr:col>8</xdr:col>
      <xdr:colOff>76200</xdr:colOff>
      <xdr:row>3</xdr:row>
      <xdr:rowOff>9525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38125"/>
          <a:ext cx="3543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1</xdr:row>
      <xdr:rowOff>19050</xdr:rowOff>
    </xdr:from>
    <xdr:to>
      <xdr:col>8</xdr:col>
      <xdr:colOff>76200</xdr:colOff>
      <xdr:row>3</xdr:row>
      <xdr:rowOff>9525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38125"/>
          <a:ext cx="3543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1</xdr:row>
      <xdr:rowOff>19050</xdr:rowOff>
    </xdr:from>
    <xdr:to>
      <xdr:col>8</xdr:col>
      <xdr:colOff>76200</xdr:colOff>
      <xdr:row>3</xdr:row>
      <xdr:rowOff>9525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38125"/>
          <a:ext cx="3543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1</xdr:row>
      <xdr:rowOff>19050</xdr:rowOff>
    </xdr:from>
    <xdr:to>
      <xdr:col>8</xdr:col>
      <xdr:colOff>76200</xdr:colOff>
      <xdr:row>3</xdr:row>
      <xdr:rowOff>9525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38125"/>
          <a:ext cx="3543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783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783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1</xdr:row>
      <xdr:rowOff>19050</xdr:rowOff>
    </xdr:from>
    <xdr:to>
      <xdr:col>8</xdr:col>
      <xdr:colOff>76200</xdr:colOff>
      <xdr:row>3</xdr:row>
      <xdr:rowOff>9525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38125"/>
          <a:ext cx="3543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1</xdr:row>
      <xdr:rowOff>19050</xdr:rowOff>
    </xdr:from>
    <xdr:to>
      <xdr:col>8</xdr:col>
      <xdr:colOff>76200</xdr:colOff>
      <xdr:row>3</xdr:row>
      <xdr:rowOff>9525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38125"/>
          <a:ext cx="3543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1</xdr:row>
      <xdr:rowOff>19050</xdr:rowOff>
    </xdr:from>
    <xdr:to>
      <xdr:col>8</xdr:col>
      <xdr:colOff>76200</xdr:colOff>
      <xdr:row>3</xdr:row>
      <xdr:rowOff>9525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38125"/>
          <a:ext cx="3543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1</xdr:row>
      <xdr:rowOff>19050</xdr:rowOff>
    </xdr:from>
    <xdr:to>
      <xdr:col>8</xdr:col>
      <xdr:colOff>76200</xdr:colOff>
      <xdr:row>3</xdr:row>
      <xdr:rowOff>9525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38125"/>
          <a:ext cx="3543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1</xdr:row>
      <xdr:rowOff>19050</xdr:rowOff>
    </xdr:from>
    <xdr:to>
      <xdr:col>8</xdr:col>
      <xdr:colOff>76200</xdr:colOff>
      <xdr:row>3</xdr:row>
      <xdr:rowOff>9525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38125"/>
          <a:ext cx="3543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1</xdr:row>
      <xdr:rowOff>19050</xdr:rowOff>
    </xdr:from>
    <xdr:to>
      <xdr:col>8</xdr:col>
      <xdr:colOff>76200</xdr:colOff>
      <xdr:row>3</xdr:row>
      <xdr:rowOff>9525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38125"/>
          <a:ext cx="3543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1</xdr:row>
      <xdr:rowOff>9525</xdr:rowOff>
    </xdr:from>
    <xdr:to>
      <xdr:col>5</xdr:col>
      <xdr:colOff>1143000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28600"/>
          <a:ext cx="3533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0</xdr:rowOff>
    </xdr:from>
    <xdr:to>
      <xdr:col>12</xdr:col>
      <xdr:colOff>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5219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0</xdr:row>
      <xdr:rowOff>0</xdr:rowOff>
    </xdr:from>
    <xdr:to>
      <xdr:col>12</xdr:col>
      <xdr:colOff>0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5219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0</xdr:rowOff>
    </xdr:from>
    <xdr:to>
      <xdr:col>12</xdr:col>
      <xdr:colOff>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456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0</xdr:row>
      <xdr:rowOff>0</xdr:rowOff>
    </xdr:from>
    <xdr:to>
      <xdr:col>12</xdr:col>
      <xdr:colOff>0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456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684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684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684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684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3162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3162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1238250</xdr:colOff>
      <xdr:row>1</xdr:row>
      <xdr:rowOff>19050</xdr:rowOff>
    </xdr:from>
    <xdr:to>
      <xdr:col>5</xdr:col>
      <xdr:colOff>0</xdr:colOff>
      <xdr:row>3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38125"/>
          <a:ext cx="2686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1</xdr:row>
      <xdr:rowOff>19050</xdr:rowOff>
    </xdr:from>
    <xdr:to>
      <xdr:col>8</xdr:col>
      <xdr:colOff>76200</xdr:colOff>
      <xdr:row>3</xdr:row>
      <xdr:rowOff>9525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38125"/>
          <a:ext cx="3543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775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775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1238250</xdr:colOff>
      <xdr:row>1</xdr:row>
      <xdr:rowOff>19050</xdr:rowOff>
    </xdr:from>
    <xdr:to>
      <xdr:col>11</xdr:col>
      <xdr:colOff>514350</xdr:colOff>
      <xdr:row>3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38125"/>
          <a:ext cx="7143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A1:S82"/>
  <sheetViews>
    <sheetView tabSelected="1" zoomScale="70" zoomScaleNormal="70" zoomScalePageLayoutView="0" workbookViewId="0" topLeftCell="A30">
      <selection activeCell="X36" sqref="W36:X36"/>
    </sheetView>
  </sheetViews>
  <sheetFormatPr defaultColWidth="6.8515625" defaultRowHeight="12.75"/>
  <cols>
    <col min="1" max="1" width="1.7109375" style="4" customWidth="1"/>
    <col min="2" max="3" width="6.8515625" style="4" customWidth="1"/>
    <col min="4" max="6" width="6.8515625" style="200" customWidth="1"/>
    <col min="7" max="7" width="6.8515625" style="4" customWidth="1"/>
    <col min="8" max="8" width="11.140625" style="4" customWidth="1"/>
    <col min="9" max="11" width="6.8515625" style="4" customWidth="1"/>
    <col min="12" max="12" width="6.8515625" style="16" customWidth="1"/>
    <col min="13" max="16384" width="6.8515625" style="4" customWidth="1"/>
  </cols>
  <sheetData>
    <row r="1" spans="1:19" s="2" customFormat="1" ht="17.25">
      <c r="A1" s="368" t="s">
        <v>13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70"/>
    </row>
    <row r="2" spans="1:19" s="2" customFormat="1" ht="5.25" customHeight="1">
      <c r="A2" s="347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9"/>
    </row>
    <row r="3" spans="1:19" s="2" customFormat="1" ht="17.25" customHeight="1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9"/>
    </row>
    <row r="4" spans="1:19" s="2" customFormat="1" ht="17.25" customHeight="1" thickBot="1">
      <c r="A4" s="362" t="s">
        <v>30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4"/>
    </row>
    <row r="5" spans="1:13" s="2" customFormat="1" ht="5.25" customHeight="1" thickBot="1">
      <c r="A5" s="9"/>
      <c r="B5" s="20"/>
      <c r="C5" s="20"/>
      <c r="D5" s="209"/>
      <c r="E5" s="209"/>
      <c r="F5" s="209"/>
      <c r="G5" s="9"/>
      <c r="H5" s="9"/>
      <c r="I5" s="9"/>
      <c r="J5" s="9"/>
      <c r="K5" s="9"/>
      <c r="L5" s="9"/>
      <c r="M5" s="9"/>
    </row>
    <row r="6" spans="1:19" s="2" customFormat="1" ht="18" thickBot="1">
      <c r="A6" s="365" t="s">
        <v>19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7"/>
    </row>
    <row r="7" spans="1:13" s="2" customFormat="1" ht="6.75" customHeight="1" thickBot="1">
      <c r="A7" s="10"/>
      <c r="B7" s="10"/>
      <c r="C7" s="10"/>
      <c r="D7" s="210"/>
      <c r="E7" s="210"/>
      <c r="F7" s="210"/>
      <c r="G7" s="10"/>
      <c r="H7" s="10"/>
      <c r="I7" s="10"/>
      <c r="J7" s="10"/>
      <c r="K7" s="10"/>
      <c r="L7" s="10"/>
      <c r="M7" s="10"/>
    </row>
    <row r="8" spans="1:19" s="2" customFormat="1" ht="15.75" thickBot="1">
      <c r="A8" s="359" t="s">
        <v>14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1"/>
    </row>
    <row r="9" spans="2:18" ht="9" customHeight="1" thickBot="1">
      <c r="B9" s="11"/>
      <c r="C9" s="11"/>
      <c r="F9" s="211"/>
      <c r="G9" s="1"/>
      <c r="H9" s="1"/>
      <c r="I9" s="1"/>
      <c r="J9" s="1"/>
      <c r="K9" s="1"/>
      <c r="L9" s="1"/>
      <c r="M9" s="1"/>
      <c r="O9" s="51"/>
      <c r="P9" s="51"/>
      <c r="Q9" s="51"/>
      <c r="R9" s="51"/>
    </row>
    <row r="10" spans="1:17" ht="14.25" customHeight="1" thickBot="1">
      <c r="A10" s="342">
        <v>1</v>
      </c>
      <c r="B10" s="337" t="str">
        <f>'II etapas'!B13</f>
        <v>Andrius Gasparavičius</v>
      </c>
      <c r="C10" s="341"/>
      <c r="D10" s="119"/>
      <c r="E10" s="120"/>
      <c r="F10" s="120"/>
      <c r="G10" s="218">
        <v>2</v>
      </c>
      <c r="H10" s="102"/>
      <c r="I10" s="102"/>
      <c r="J10" s="102"/>
      <c r="K10" s="102"/>
      <c r="L10" s="102"/>
      <c r="M10" s="102"/>
      <c r="N10" s="121"/>
      <c r="O10" s="121"/>
      <c r="P10" s="122"/>
      <c r="Q10" s="102"/>
    </row>
    <row r="11" spans="1:17" ht="14.25" customHeight="1" thickBot="1">
      <c r="A11" s="342"/>
      <c r="B11" s="339"/>
      <c r="C11" s="340"/>
      <c r="D11" s="200" t="s">
        <v>208</v>
      </c>
      <c r="E11" s="201"/>
      <c r="F11" s="201"/>
      <c r="G11" s="112"/>
      <c r="H11" s="102"/>
      <c r="I11" s="102"/>
      <c r="J11" s="102"/>
      <c r="K11" s="102"/>
      <c r="L11" s="102"/>
      <c r="M11" s="102"/>
      <c r="N11" s="103"/>
      <c r="O11" s="102"/>
      <c r="P11" s="102"/>
      <c r="Q11" s="102"/>
    </row>
    <row r="12" spans="2:17" ht="14.25" customHeight="1" thickBot="1">
      <c r="B12" s="5"/>
      <c r="C12" s="5"/>
      <c r="E12" s="201"/>
      <c r="F12" s="201"/>
      <c r="G12" s="337" t="s">
        <v>32</v>
      </c>
      <c r="H12" s="341"/>
      <c r="I12" s="113">
        <v>234</v>
      </c>
      <c r="J12" s="114">
        <v>237</v>
      </c>
      <c r="K12" s="114"/>
      <c r="L12" s="218">
        <v>0</v>
      </c>
      <c r="M12" s="102"/>
      <c r="N12" s="103"/>
      <c r="O12" s="102"/>
      <c r="P12" s="104"/>
      <c r="Q12" s="104"/>
    </row>
    <row r="13" spans="2:17" ht="14.25" customHeight="1" thickBot="1">
      <c r="B13" s="5"/>
      <c r="C13" s="5"/>
      <c r="D13" s="201"/>
      <c r="E13" s="201"/>
      <c r="F13" s="201"/>
      <c r="G13" s="339"/>
      <c r="H13" s="340"/>
      <c r="I13" s="116" t="s">
        <v>218</v>
      </c>
      <c r="J13" s="116"/>
      <c r="K13" s="116"/>
      <c r="L13" s="107"/>
      <c r="M13" s="102"/>
      <c r="N13" s="103"/>
      <c r="O13" s="102"/>
      <c r="P13" s="104"/>
      <c r="Q13" s="104"/>
    </row>
    <row r="14" spans="1:17" ht="14.25" customHeight="1" thickBot="1">
      <c r="A14" s="342">
        <v>8</v>
      </c>
      <c r="B14" s="337" t="str">
        <f>'II etapas'!B20</f>
        <v>Kęstutis Gudauskas</v>
      </c>
      <c r="C14" s="338"/>
      <c r="D14" s="202" t="s">
        <v>208</v>
      </c>
      <c r="E14" s="203"/>
      <c r="F14" s="203"/>
      <c r="G14" s="118"/>
      <c r="H14" s="201" t="s">
        <v>210</v>
      </c>
      <c r="I14" s="116"/>
      <c r="J14" s="116"/>
      <c r="K14" s="213"/>
      <c r="L14" s="107"/>
      <c r="M14" s="102"/>
      <c r="N14" s="103"/>
      <c r="O14" s="102"/>
      <c r="P14" s="102"/>
      <c r="Q14" s="102"/>
    </row>
    <row r="15" spans="1:17" ht="14.25" customHeight="1" thickBot="1">
      <c r="A15" s="342"/>
      <c r="B15" s="339"/>
      <c r="C15" s="340"/>
      <c r="D15" s="119">
        <v>176</v>
      </c>
      <c r="E15" s="120">
        <v>217</v>
      </c>
      <c r="F15" s="120"/>
      <c r="G15" s="218">
        <v>0</v>
      </c>
      <c r="H15" s="102"/>
      <c r="I15" s="116"/>
      <c r="J15" s="116"/>
      <c r="K15" s="116"/>
      <c r="L15" s="107"/>
      <c r="M15" s="102"/>
      <c r="N15" s="103"/>
      <c r="O15" s="102"/>
      <c r="P15" s="102"/>
      <c r="Q15" s="102"/>
    </row>
    <row r="16" spans="2:17" ht="14.25" customHeight="1" thickBot="1">
      <c r="B16" s="5"/>
      <c r="C16" s="5"/>
      <c r="D16" s="201"/>
      <c r="E16" s="201"/>
      <c r="F16" s="201"/>
      <c r="G16" s="106"/>
      <c r="H16" s="102"/>
      <c r="I16" s="116"/>
      <c r="J16" s="116"/>
      <c r="K16" s="116"/>
      <c r="L16" s="343" t="s">
        <v>33</v>
      </c>
      <c r="M16" s="344"/>
      <c r="N16" s="119">
        <v>176</v>
      </c>
      <c r="O16" s="120">
        <v>221</v>
      </c>
      <c r="P16" s="120">
        <v>205</v>
      </c>
      <c r="Q16" s="218">
        <v>2</v>
      </c>
    </row>
    <row r="17" spans="2:17" ht="14.25" customHeight="1" thickBot="1">
      <c r="B17" s="5"/>
      <c r="C17" s="5"/>
      <c r="E17" s="201"/>
      <c r="F17" s="201"/>
      <c r="G17" s="106"/>
      <c r="H17" s="102"/>
      <c r="I17" s="116"/>
      <c r="J17" s="116"/>
      <c r="K17" s="116"/>
      <c r="L17" s="345"/>
      <c r="M17" s="346"/>
      <c r="N17" s="102"/>
      <c r="O17" s="102"/>
      <c r="P17" s="104"/>
      <c r="Q17" s="105"/>
    </row>
    <row r="18" spans="1:17" ht="14.25" customHeight="1" thickBot="1">
      <c r="A18" s="342">
        <v>4</v>
      </c>
      <c r="B18" s="337" t="str">
        <f>'II etapas'!B16</f>
        <v>Aidas Daniūnas</v>
      </c>
      <c r="C18" s="338"/>
      <c r="D18" s="119">
        <v>231</v>
      </c>
      <c r="E18" s="120">
        <v>229</v>
      </c>
      <c r="F18" s="120"/>
      <c r="G18" s="218">
        <v>2</v>
      </c>
      <c r="H18" s="102"/>
      <c r="I18" s="116"/>
      <c r="J18" s="116"/>
      <c r="K18" s="116"/>
      <c r="L18" s="107"/>
      <c r="M18" s="201" t="s">
        <v>208</v>
      </c>
      <c r="N18" s="102"/>
      <c r="O18" s="102"/>
      <c r="P18" s="102"/>
      <c r="Q18" s="105"/>
    </row>
    <row r="19" spans="1:17" ht="14.25" customHeight="1" thickBot="1">
      <c r="A19" s="342"/>
      <c r="B19" s="339"/>
      <c r="C19" s="340"/>
      <c r="D19" s="200" t="s">
        <v>207</v>
      </c>
      <c r="E19" s="201"/>
      <c r="F19" s="201"/>
      <c r="G19" s="112"/>
      <c r="H19" s="102"/>
      <c r="I19" s="116"/>
      <c r="J19" s="116"/>
      <c r="K19" s="116"/>
      <c r="L19" s="107"/>
      <c r="M19" s="102"/>
      <c r="N19" s="102"/>
      <c r="O19" s="102"/>
      <c r="P19" s="102"/>
      <c r="Q19" s="105"/>
    </row>
    <row r="20" spans="2:17" ht="14.25" customHeight="1" thickBot="1">
      <c r="B20" s="5"/>
      <c r="C20" s="5"/>
      <c r="E20" s="201"/>
      <c r="F20" s="201"/>
      <c r="G20" s="343" t="s">
        <v>33</v>
      </c>
      <c r="H20" s="344"/>
      <c r="I20" s="117"/>
      <c r="J20" s="117"/>
      <c r="K20" s="117"/>
      <c r="L20" s="111"/>
      <c r="M20" s="102"/>
      <c r="N20" s="102"/>
      <c r="O20" s="103"/>
      <c r="P20" s="104"/>
      <c r="Q20" s="105"/>
    </row>
    <row r="21" spans="2:17" ht="14.25" customHeight="1" thickBot="1">
      <c r="B21" s="5"/>
      <c r="C21" s="5"/>
      <c r="D21" s="201"/>
      <c r="E21" s="201"/>
      <c r="F21" s="201"/>
      <c r="G21" s="345"/>
      <c r="H21" s="346"/>
      <c r="I21" s="113">
        <v>237</v>
      </c>
      <c r="J21" s="114">
        <v>237</v>
      </c>
      <c r="K21" s="114"/>
      <c r="L21" s="218">
        <v>2</v>
      </c>
      <c r="M21" s="102"/>
      <c r="N21" s="123"/>
      <c r="O21" s="104"/>
      <c r="P21" s="104"/>
      <c r="Q21" s="105"/>
    </row>
    <row r="22" spans="1:17" ht="14.25" customHeight="1" thickBot="1">
      <c r="A22" s="342">
        <v>5</v>
      </c>
      <c r="B22" s="337" t="str">
        <f>'II etapas'!B17</f>
        <v>Paulius Bagdonas</v>
      </c>
      <c r="C22" s="338"/>
      <c r="D22" s="204" t="s">
        <v>207</v>
      </c>
      <c r="E22" s="205"/>
      <c r="F22" s="205"/>
      <c r="G22" s="55"/>
      <c r="H22" s="201" t="s">
        <v>210</v>
      </c>
      <c r="I22" s="85"/>
      <c r="J22" s="85"/>
      <c r="K22" s="85"/>
      <c r="L22" s="12"/>
      <c r="M22" s="12"/>
      <c r="N22" s="12"/>
      <c r="Q22" s="56"/>
    </row>
    <row r="23" spans="1:19" ht="14.25" customHeight="1" thickBot="1">
      <c r="A23" s="342"/>
      <c r="B23" s="339"/>
      <c r="C23" s="340"/>
      <c r="D23" s="119">
        <v>212</v>
      </c>
      <c r="E23" s="206">
        <v>211</v>
      </c>
      <c r="F23" s="206"/>
      <c r="G23" s="219">
        <v>1</v>
      </c>
      <c r="H23" s="12"/>
      <c r="I23" s="85"/>
      <c r="J23" s="85"/>
      <c r="K23" s="85"/>
      <c r="L23" s="12"/>
      <c r="M23" s="12"/>
      <c r="N23" s="12"/>
      <c r="O23" s="371" t="s">
        <v>33</v>
      </c>
      <c r="P23" s="372"/>
      <c r="Q23" s="372"/>
      <c r="R23" s="372"/>
      <c r="S23" s="373"/>
    </row>
    <row r="24" spans="2:19" ht="14.25" customHeight="1">
      <c r="B24" s="5"/>
      <c r="C24" s="5"/>
      <c r="D24" s="207"/>
      <c r="E24" s="208"/>
      <c r="F24" s="212"/>
      <c r="G24" s="57"/>
      <c r="H24" s="12"/>
      <c r="I24" s="85"/>
      <c r="J24" s="85"/>
      <c r="K24" s="85"/>
      <c r="L24" s="12"/>
      <c r="M24" s="12"/>
      <c r="N24" s="12"/>
      <c r="O24" s="374"/>
      <c r="P24" s="375"/>
      <c r="Q24" s="375"/>
      <c r="R24" s="375"/>
      <c r="S24" s="376"/>
    </row>
    <row r="25" spans="2:19" ht="14.25" customHeight="1" thickBot="1">
      <c r="B25" s="5"/>
      <c r="C25" s="5"/>
      <c r="D25" s="208"/>
      <c r="E25" s="208"/>
      <c r="F25" s="212"/>
      <c r="G25" s="57"/>
      <c r="H25" s="12"/>
      <c r="I25" s="85"/>
      <c r="J25" s="85"/>
      <c r="K25" s="85"/>
      <c r="L25" s="12"/>
      <c r="M25" s="12"/>
      <c r="N25" s="12"/>
      <c r="O25" s="377"/>
      <c r="P25" s="378"/>
      <c r="Q25" s="378"/>
      <c r="R25" s="378"/>
      <c r="S25" s="379"/>
    </row>
    <row r="26" spans="1:17" ht="14.25" customHeight="1" thickBot="1">
      <c r="A26" s="342">
        <v>2</v>
      </c>
      <c r="B26" s="337" t="str">
        <f>'II etapas'!B15</f>
        <v>Algirdas Motiejūnas</v>
      </c>
      <c r="C26" s="338"/>
      <c r="D26" s="119">
        <v>212</v>
      </c>
      <c r="E26" s="120">
        <v>247</v>
      </c>
      <c r="F26" s="120">
        <v>174</v>
      </c>
      <c r="G26" s="218">
        <v>2</v>
      </c>
      <c r="H26" s="102"/>
      <c r="I26" s="116"/>
      <c r="J26" s="116"/>
      <c r="K26" s="116"/>
      <c r="L26" s="102"/>
      <c r="M26" s="102"/>
      <c r="N26" s="103"/>
      <c r="O26" s="104"/>
      <c r="P26" s="104"/>
      <c r="Q26" s="115"/>
    </row>
    <row r="27" spans="1:17" ht="14.25" customHeight="1" thickBot="1">
      <c r="A27" s="342"/>
      <c r="B27" s="339"/>
      <c r="C27" s="340"/>
      <c r="D27" s="200" t="s">
        <v>206</v>
      </c>
      <c r="E27" s="201"/>
      <c r="F27" s="201"/>
      <c r="G27" s="112"/>
      <c r="H27" s="102"/>
      <c r="I27" s="116"/>
      <c r="J27" s="116"/>
      <c r="K27" s="116"/>
      <c r="L27" s="102"/>
      <c r="M27" s="102"/>
      <c r="N27" s="102"/>
      <c r="O27" s="103"/>
      <c r="P27" s="104"/>
      <c r="Q27" s="105"/>
    </row>
    <row r="28" spans="2:17" ht="14.25" customHeight="1" thickBot="1">
      <c r="B28" s="5"/>
      <c r="C28" s="5"/>
      <c r="E28" s="201"/>
      <c r="F28" s="201"/>
      <c r="G28" s="343" t="s">
        <v>217</v>
      </c>
      <c r="H28" s="344"/>
      <c r="I28" s="113">
        <v>161</v>
      </c>
      <c r="J28" s="114">
        <v>205</v>
      </c>
      <c r="K28" s="114">
        <v>181</v>
      </c>
      <c r="L28" s="218"/>
      <c r="M28" s="102"/>
      <c r="N28" s="102"/>
      <c r="O28" s="103"/>
      <c r="P28" s="104"/>
      <c r="Q28" s="105"/>
    </row>
    <row r="29" spans="2:17" ht="14.25" customHeight="1" thickBot="1">
      <c r="B29" s="5"/>
      <c r="C29" s="5"/>
      <c r="D29" s="201"/>
      <c r="E29" s="201"/>
      <c r="F29" s="201"/>
      <c r="G29" s="345"/>
      <c r="H29" s="346"/>
      <c r="I29" s="116"/>
      <c r="J29" s="116"/>
      <c r="K29" s="116"/>
      <c r="L29" s="107"/>
      <c r="M29" s="102"/>
      <c r="N29" s="104"/>
      <c r="O29" s="104"/>
      <c r="P29" s="104"/>
      <c r="Q29" s="105"/>
    </row>
    <row r="30" spans="1:17" ht="14.25" customHeight="1" thickBot="1">
      <c r="A30" s="342">
        <v>7</v>
      </c>
      <c r="B30" s="337" t="str">
        <f>'II etapas'!B18</f>
        <v>Rimantas Daubaras</v>
      </c>
      <c r="C30" s="338"/>
      <c r="D30" s="202" t="s">
        <v>206</v>
      </c>
      <c r="E30" s="203"/>
      <c r="F30" s="203"/>
      <c r="G30" s="118"/>
      <c r="H30" s="201" t="s">
        <v>211</v>
      </c>
      <c r="I30" s="116"/>
      <c r="J30" s="116"/>
      <c r="K30" s="213"/>
      <c r="L30" s="107"/>
      <c r="M30" s="102"/>
      <c r="N30" s="104"/>
      <c r="O30" s="104"/>
      <c r="P30" s="104"/>
      <c r="Q30" s="105"/>
    </row>
    <row r="31" spans="1:17" ht="14.25" customHeight="1" thickBot="1">
      <c r="A31" s="342"/>
      <c r="B31" s="339"/>
      <c r="C31" s="340"/>
      <c r="D31" s="119">
        <v>214</v>
      </c>
      <c r="E31" s="120">
        <v>154</v>
      </c>
      <c r="F31" s="120">
        <v>149</v>
      </c>
      <c r="G31" s="218">
        <v>1</v>
      </c>
      <c r="H31" s="102"/>
      <c r="I31" s="116"/>
      <c r="J31" s="116"/>
      <c r="K31" s="116"/>
      <c r="L31" s="107"/>
      <c r="M31" s="201" t="s">
        <v>209</v>
      </c>
      <c r="N31" s="104"/>
      <c r="O31" s="104"/>
      <c r="P31" s="104"/>
      <c r="Q31" s="105"/>
    </row>
    <row r="32" spans="2:17" ht="14.25" customHeight="1" thickBot="1">
      <c r="B32" s="5"/>
      <c r="C32" s="5"/>
      <c r="E32" s="201"/>
      <c r="F32" s="201"/>
      <c r="G32" s="116"/>
      <c r="H32" s="102"/>
      <c r="I32" s="116"/>
      <c r="J32" s="116"/>
      <c r="K32" s="116"/>
      <c r="L32" s="343" t="s">
        <v>217</v>
      </c>
      <c r="M32" s="344"/>
      <c r="N32" s="109"/>
      <c r="O32" s="110"/>
      <c r="P32" s="110"/>
      <c r="Q32" s="111"/>
    </row>
    <row r="33" spans="2:17" ht="14.25" customHeight="1" thickBot="1">
      <c r="B33" s="5"/>
      <c r="C33" s="5"/>
      <c r="E33" s="201"/>
      <c r="F33" s="201"/>
      <c r="G33" s="116"/>
      <c r="H33" s="102"/>
      <c r="I33" s="116"/>
      <c r="J33" s="116"/>
      <c r="K33" s="116"/>
      <c r="L33" s="345"/>
      <c r="M33" s="346"/>
      <c r="N33" s="113">
        <v>188</v>
      </c>
      <c r="O33" s="114">
        <v>171</v>
      </c>
      <c r="P33" s="114">
        <v>203</v>
      </c>
      <c r="Q33" s="218">
        <v>1</v>
      </c>
    </row>
    <row r="34" spans="1:17" ht="14.25" customHeight="1" thickBot="1">
      <c r="A34" s="342">
        <v>3</v>
      </c>
      <c r="B34" s="337" t="str">
        <f>'II etapas'!B14</f>
        <v>Linas Sasnauskas</v>
      </c>
      <c r="C34" s="338"/>
      <c r="D34" s="119">
        <v>224</v>
      </c>
      <c r="E34" s="120">
        <v>180</v>
      </c>
      <c r="F34" s="120">
        <v>175</v>
      </c>
      <c r="G34" s="218">
        <v>1</v>
      </c>
      <c r="H34" s="102"/>
      <c r="I34" s="116"/>
      <c r="J34" s="116"/>
      <c r="K34" s="116"/>
      <c r="L34" s="107"/>
      <c r="M34" s="102"/>
      <c r="N34" s="104"/>
      <c r="O34" s="104"/>
      <c r="P34" s="104"/>
      <c r="Q34" s="104"/>
    </row>
    <row r="35" spans="1:17" ht="14.25" customHeight="1" thickBot="1">
      <c r="A35" s="342"/>
      <c r="B35" s="339"/>
      <c r="C35" s="340"/>
      <c r="D35" s="200" t="s">
        <v>209</v>
      </c>
      <c r="E35" s="201"/>
      <c r="F35" s="201"/>
      <c r="G35" s="112"/>
      <c r="H35" s="102"/>
      <c r="I35" s="116"/>
      <c r="J35" s="116"/>
      <c r="K35" s="116"/>
      <c r="L35" s="107"/>
      <c r="M35" s="102"/>
      <c r="N35" s="104"/>
      <c r="O35" s="104"/>
      <c r="P35" s="104"/>
      <c r="Q35" s="104"/>
    </row>
    <row r="36" spans="2:17" ht="14.25" customHeight="1" thickBot="1">
      <c r="B36" s="5"/>
      <c r="C36" s="5"/>
      <c r="E36" s="201"/>
      <c r="F36" s="201"/>
      <c r="G36" s="343" t="s">
        <v>159</v>
      </c>
      <c r="H36" s="344"/>
      <c r="I36" s="117"/>
      <c r="J36" s="117"/>
      <c r="K36" s="117"/>
      <c r="L36" s="111"/>
      <c r="M36" s="102"/>
      <c r="N36" s="104"/>
      <c r="O36" s="104"/>
      <c r="P36" s="104"/>
      <c r="Q36" s="104"/>
    </row>
    <row r="37" spans="2:17" ht="14.25" customHeight="1" thickBot="1">
      <c r="B37" s="5"/>
      <c r="C37" s="5"/>
      <c r="D37" s="201"/>
      <c r="E37" s="201"/>
      <c r="F37" s="201"/>
      <c r="G37" s="345"/>
      <c r="H37" s="346"/>
      <c r="I37" s="113">
        <v>188</v>
      </c>
      <c r="J37" s="114">
        <v>194</v>
      </c>
      <c r="K37" s="114">
        <v>177</v>
      </c>
      <c r="L37" s="218"/>
      <c r="M37" s="116"/>
      <c r="N37" s="104"/>
      <c r="O37" s="104"/>
      <c r="P37" s="104"/>
      <c r="Q37" s="104"/>
    </row>
    <row r="38" spans="1:17" ht="14.25" customHeight="1" thickBot="1">
      <c r="A38" s="342">
        <v>6</v>
      </c>
      <c r="B38" s="337" t="str">
        <f>'II etapas'!B19</f>
        <v>Gintautas Raudys</v>
      </c>
      <c r="C38" s="338"/>
      <c r="D38" s="200" t="s">
        <v>209</v>
      </c>
      <c r="E38" s="203"/>
      <c r="F38" s="203"/>
      <c r="G38" s="118"/>
      <c r="H38" s="201" t="s">
        <v>211</v>
      </c>
      <c r="I38" s="116"/>
      <c r="J38" s="116"/>
      <c r="K38" s="116"/>
      <c r="L38" s="116"/>
      <c r="M38" s="116"/>
      <c r="N38" s="104"/>
      <c r="O38" s="104"/>
      <c r="P38" s="104"/>
      <c r="Q38" s="104"/>
    </row>
    <row r="39" spans="1:17" ht="14.25" customHeight="1" thickBot="1">
      <c r="A39" s="342"/>
      <c r="B39" s="339"/>
      <c r="C39" s="340"/>
      <c r="D39" s="119">
        <v>169</v>
      </c>
      <c r="E39" s="120">
        <v>184</v>
      </c>
      <c r="F39" s="120">
        <v>197</v>
      </c>
      <c r="G39" s="218">
        <v>2</v>
      </c>
      <c r="H39" s="102"/>
      <c r="I39" s="116"/>
      <c r="J39" s="116"/>
      <c r="K39" s="116"/>
      <c r="L39" s="102"/>
      <c r="M39" s="102"/>
      <c r="N39" s="104"/>
      <c r="O39" s="104"/>
      <c r="P39" s="104"/>
      <c r="Q39" s="104"/>
    </row>
    <row r="40" spans="1:13" ht="14.25" customHeight="1">
      <c r="A40" s="24"/>
      <c r="B40" s="25"/>
      <c r="C40" s="25"/>
      <c r="D40" s="212"/>
      <c r="E40" s="212"/>
      <c r="F40" s="212"/>
      <c r="G40" s="75"/>
      <c r="H40" s="12"/>
      <c r="I40" s="85"/>
      <c r="J40" s="85"/>
      <c r="K40" s="85"/>
      <c r="L40" s="12"/>
      <c r="M40" s="12"/>
    </row>
    <row r="41" spans="1:13" ht="14.25" customHeight="1" thickBot="1">
      <c r="A41" s="24"/>
      <c r="B41" s="25"/>
      <c r="C41" s="25"/>
      <c r="D41" s="212"/>
      <c r="E41" s="212"/>
      <c r="F41" s="212"/>
      <c r="G41" s="59"/>
      <c r="H41" s="12"/>
      <c r="I41" s="58"/>
      <c r="J41" s="58"/>
      <c r="K41" s="58"/>
      <c r="L41" s="12"/>
      <c r="M41" s="12"/>
    </row>
    <row r="42" spans="1:19" s="2" customFormat="1" ht="17.25">
      <c r="A42" s="368" t="s">
        <v>13</v>
      </c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70"/>
    </row>
    <row r="43" spans="1:19" s="2" customFormat="1" ht="5.25" customHeight="1">
      <c r="A43" s="347"/>
      <c r="B43" s="348"/>
      <c r="C43" s="348"/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9"/>
    </row>
    <row r="44" spans="1:19" s="2" customFormat="1" ht="17.25" customHeight="1">
      <c r="A44" s="347"/>
      <c r="B44" s="348"/>
      <c r="C44" s="348"/>
      <c r="D44" s="348"/>
      <c r="E44" s="348"/>
      <c r="F44" s="348"/>
      <c r="G44" s="348"/>
      <c r="H44" s="348"/>
      <c r="I44" s="348"/>
      <c r="J44" s="348"/>
      <c r="K44" s="348"/>
      <c r="L44" s="348"/>
      <c r="M44" s="348"/>
      <c r="N44" s="348"/>
      <c r="O44" s="348"/>
      <c r="P44" s="348"/>
      <c r="Q44" s="348"/>
      <c r="R44" s="348"/>
      <c r="S44" s="349"/>
    </row>
    <row r="45" spans="1:19" s="2" customFormat="1" ht="17.25" customHeight="1" thickBot="1">
      <c r="A45" s="362" t="s">
        <v>30</v>
      </c>
      <c r="B45" s="363"/>
      <c r="C45" s="363"/>
      <c r="D45" s="363"/>
      <c r="E45" s="363"/>
      <c r="F45" s="363"/>
      <c r="G45" s="363"/>
      <c r="H45" s="363"/>
      <c r="I45" s="363"/>
      <c r="J45" s="363"/>
      <c r="K45" s="363"/>
      <c r="L45" s="363"/>
      <c r="M45" s="363"/>
      <c r="N45" s="363"/>
      <c r="O45" s="363"/>
      <c r="P45" s="363"/>
      <c r="Q45" s="363"/>
      <c r="R45" s="363"/>
      <c r="S45" s="364"/>
    </row>
    <row r="46" spans="1:13" s="2" customFormat="1" ht="5.25" customHeight="1" thickBot="1">
      <c r="A46" s="9"/>
      <c r="B46" s="20"/>
      <c r="C46" s="20"/>
      <c r="D46" s="209"/>
      <c r="E46" s="209"/>
      <c r="F46" s="209"/>
      <c r="G46" s="9"/>
      <c r="H46" s="9"/>
      <c r="I46" s="9"/>
      <c r="J46" s="9"/>
      <c r="K46" s="9"/>
      <c r="L46" s="9"/>
      <c r="M46" s="9"/>
    </row>
    <row r="47" spans="1:19" s="2" customFormat="1" ht="18" thickBot="1">
      <c r="A47" s="365" t="s">
        <v>19</v>
      </c>
      <c r="B47" s="366"/>
      <c r="C47" s="366"/>
      <c r="D47" s="366"/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366"/>
      <c r="R47" s="366"/>
      <c r="S47" s="367"/>
    </row>
    <row r="48" spans="1:13" s="2" customFormat="1" ht="6.75" customHeight="1" thickBot="1">
      <c r="A48" s="10"/>
      <c r="B48" s="10"/>
      <c r="C48" s="10"/>
      <c r="D48" s="210"/>
      <c r="E48" s="210"/>
      <c r="F48" s="210"/>
      <c r="G48" s="10"/>
      <c r="H48" s="10"/>
      <c r="I48" s="10"/>
      <c r="J48" s="10"/>
      <c r="K48" s="10"/>
      <c r="L48" s="10"/>
      <c r="M48" s="10"/>
    </row>
    <row r="49" spans="1:19" s="2" customFormat="1" ht="15.75" thickBot="1">
      <c r="A49" s="359" t="s">
        <v>12</v>
      </c>
      <c r="B49" s="360"/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0"/>
      <c r="R49" s="360"/>
      <c r="S49" s="361"/>
    </row>
    <row r="50" spans="2:18" ht="9" customHeight="1">
      <c r="B50" s="11"/>
      <c r="C50" s="11"/>
      <c r="F50" s="211"/>
      <c r="G50" s="1"/>
      <c r="H50" s="1"/>
      <c r="I50" s="1"/>
      <c r="J50" s="1"/>
      <c r="K50" s="1"/>
      <c r="L50" s="1"/>
      <c r="M50" s="1"/>
      <c r="O50" s="51"/>
      <c r="P50" s="51"/>
      <c r="Q50" s="51"/>
      <c r="R50" s="51"/>
    </row>
    <row r="51" spans="1:17" ht="14.25" customHeight="1">
      <c r="A51" s="334"/>
      <c r="B51" s="335"/>
      <c r="C51" s="335"/>
      <c r="D51" s="212"/>
      <c r="E51" s="212"/>
      <c r="F51" s="212"/>
      <c r="G51" s="59"/>
      <c r="H51" s="12"/>
      <c r="I51" s="12"/>
      <c r="J51" s="12"/>
      <c r="K51" s="12"/>
      <c r="L51" s="12"/>
      <c r="M51" s="13"/>
      <c r="N51" s="52"/>
      <c r="O51" s="53"/>
      <c r="P51" s="54"/>
      <c r="Q51" s="12"/>
    </row>
    <row r="52" spans="1:17" ht="14.25" customHeight="1" thickBot="1">
      <c r="A52" s="334"/>
      <c r="B52" s="335"/>
      <c r="C52" s="335"/>
      <c r="D52" s="208"/>
      <c r="E52" s="208"/>
      <c r="F52" s="208"/>
      <c r="G52" s="12"/>
      <c r="H52" s="12"/>
      <c r="I52" s="12"/>
      <c r="J52" s="12"/>
      <c r="K52" s="12"/>
      <c r="L52" s="12"/>
      <c r="M52" s="12"/>
      <c r="N52" s="14"/>
      <c r="O52" s="12"/>
      <c r="P52" s="12"/>
      <c r="Q52" s="12"/>
    </row>
    <row r="53" spans="2:19" ht="14.25" customHeight="1" thickBot="1">
      <c r="B53" s="12"/>
      <c r="C53" s="12"/>
      <c r="D53" s="208"/>
      <c r="E53" s="208"/>
      <c r="F53" s="336">
        <v>1</v>
      </c>
      <c r="G53" s="337" t="str">
        <f>'II etapas'!B32</f>
        <v>Jūratė Palamaitė</v>
      </c>
      <c r="H53" s="338"/>
      <c r="I53" s="113">
        <v>168</v>
      </c>
      <c r="J53" s="214">
        <v>212</v>
      </c>
      <c r="K53" s="114">
        <v>158</v>
      </c>
      <c r="L53" s="218">
        <v>2</v>
      </c>
      <c r="M53" s="12"/>
      <c r="N53" s="95"/>
      <c r="O53" s="12"/>
      <c r="P53" s="2"/>
      <c r="Q53" s="2"/>
      <c r="R53" s="2"/>
      <c r="S53" s="2"/>
    </row>
    <row r="54" spans="2:19" ht="14.25" customHeight="1" thickBot="1">
      <c r="B54" s="12"/>
      <c r="C54" s="12"/>
      <c r="D54" s="208"/>
      <c r="E54" s="208"/>
      <c r="F54" s="336"/>
      <c r="G54" s="339"/>
      <c r="H54" s="340"/>
      <c r="I54" s="116" t="s">
        <v>210</v>
      </c>
      <c r="J54" s="116"/>
      <c r="K54" s="116"/>
      <c r="L54" s="215"/>
      <c r="M54" s="12"/>
      <c r="N54" s="95"/>
      <c r="O54" s="12"/>
      <c r="P54" s="2"/>
      <c r="Q54" s="2"/>
      <c r="R54" s="2"/>
      <c r="S54" s="2"/>
    </row>
    <row r="55" spans="1:19" ht="14.25" customHeight="1">
      <c r="A55" s="334"/>
      <c r="B55" s="335"/>
      <c r="C55" s="335"/>
      <c r="D55" s="212"/>
      <c r="E55" s="212"/>
      <c r="F55" s="212"/>
      <c r="G55" s="17"/>
      <c r="H55" s="12"/>
      <c r="I55" s="116"/>
      <c r="J55" s="116"/>
      <c r="K55" s="213"/>
      <c r="L55" s="215"/>
      <c r="M55" s="12"/>
      <c r="N55" s="95"/>
      <c r="O55" s="12"/>
      <c r="P55" s="12"/>
      <c r="Q55" s="12"/>
      <c r="R55" s="2"/>
      <c r="S55" s="2"/>
    </row>
    <row r="56" spans="1:19" ht="14.25" customHeight="1" thickBot="1">
      <c r="A56" s="334"/>
      <c r="B56" s="335"/>
      <c r="C56" s="335"/>
      <c r="D56" s="212"/>
      <c r="E56" s="212"/>
      <c r="F56" s="212"/>
      <c r="G56" s="59"/>
      <c r="H56" s="12"/>
      <c r="I56" s="57"/>
      <c r="J56" s="57"/>
      <c r="K56" s="57"/>
      <c r="L56" s="15"/>
      <c r="M56" s="12"/>
      <c r="N56" s="95"/>
      <c r="O56" s="12"/>
      <c r="P56" s="12"/>
      <c r="Q56" s="12"/>
      <c r="R56" s="2"/>
      <c r="S56" s="2"/>
    </row>
    <row r="57" spans="2:19" ht="14.25" customHeight="1" thickBot="1">
      <c r="B57" s="12"/>
      <c r="C57" s="12"/>
      <c r="D57" s="208"/>
      <c r="E57" s="208"/>
      <c r="F57" s="208"/>
      <c r="G57" s="57"/>
      <c r="H57" s="12"/>
      <c r="I57" s="57"/>
      <c r="J57" s="57"/>
      <c r="K57" s="57"/>
      <c r="L57" s="337" t="s">
        <v>167</v>
      </c>
      <c r="M57" s="338"/>
      <c r="N57" s="113">
        <v>218</v>
      </c>
      <c r="O57" s="114">
        <v>156</v>
      </c>
      <c r="P57" s="114">
        <v>158</v>
      </c>
      <c r="Q57" s="218">
        <v>2</v>
      </c>
      <c r="R57" s="2"/>
      <c r="S57" s="2"/>
    </row>
    <row r="58" spans="2:19" ht="14.25" customHeight="1" thickBot="1">
      <c r="B58" s="12"/>
      <c r="C58" s="12"/>
      <c r="D58" s="208"/>
      <c r="E58" s="208"/>
      <c r="F58" s="208"/>
      <c r="G58" s="57"/>
      <c r="H58" s="12"/>
      <c r="I58" s="57"/>
      <c r="J58" s="57"/>
      <c r="K58" s="57"/>
      <c r="L58" s="339"/>
      <c r="M58" s="340"/>
      <c r="N58" s="12"/>
      <c r="O58" s="12"/>
      <c r="P58" s="2"/>
      <c r="Q58" s="96"/>
      <c r="R58" s="2"/>
      <c r="S58" s="2"/>
    </row>
    <row r="59" spans="1:19" ht="14.25" customHeight="1">
      <c r="A59" s="334"/>
      <c r="B59" s="335"/>
      <c r="C59" s="335"/>
      <c r="D59" s="212"/>
      <c r="E59" s="212"/>
      <c r="F59" s="212"/>
      <c r="G59" s="59"/>
      <c r="H59" s="12"/>
      <c r="I59" s="57"/>
      <c r="J59" s="57"/>
      <c r="K59" s="57"/>
      <c r="L59" s="15"/>
      <c r="M59" s="201" t="s">
        <v>206</v>
      </c>
      <c r="N59" s="12"/>
      <c r="O59" s="12"/>
      <c r="P59" s="12"/>
      <c r="Q59" s="96"/>
      <c r="R59" s="2"/>
      <c r="S59" s="2"/>
    </row>
    <row r="60" spans="1:19" ht="14.25" customHeight="1" thickBot="1">
      <c r="A60" s="334"/>
      <c r="B60" s="335"/>
      <c r="C60" s="335"/>
      <c r="D60" s="208"/>
      <c r="E60" s="208"/>
      <c r="F60" s="208"/>
      <c r="G60" s="12"/>
      <c r="H60" s="12"/>
      <c r="I60" s="57"/>
      <c r="J60" s="57"/>
      <c r="K60" s="57"/>
      <c r="L60" s="15"/>
      <c r="M60" s="12"/>
      <c r="N60" s="12"/>
      <c r="O60" s="12"/>
      <c r="P60" s="12"/>
      <c r="Q60" s="96"/>
      <c r="R60" s="2"/>
      <c r="S60" s="2"/>
    </row>
    <row r="61" spans="2:19" ht="14.25" customHeight="1" thickBot="1">
      <c r="B61" s="12"/>
      <c r="C61" s="12"/>
      <c r="D61" s="208"/>
      <c r="E61" s="208"/>
      <c r="F61" s="336">
        <v>4</v>
      </c>
      <c r="G61" s="337" t="str">
        <f>'II etapas'!B35</f>
        <v>Daiva Perminienė</v>
      </c>
      <c r="H61" s="338"/>
      <c r="I61" s="199" t="s">
        <v>210</v>
      </c>
      <c r="J61" s="97"/>
      <c r="K61" s="97"/>
      <c r="L61" s="100"/>
      <c r="M61" s="12"/>
      <c r="N61" s="12"/>
      <c r="O61" s="95"/>
      <c r="P61" s="2"/>
      <c r="Q61" s="96"/>
      <c r="R61" s="2"/>
      <c r="S61" s="2"/>
    </row>
    <row r="62" spans="2:19" ht="14.25" customHeight="1" thickBot="1">
      <c r="B62" s="12"/>
      <c r="C62" s="12"/>
      <c r="D62" s="208"/>
      <c r="E62" s="208"/>
      <c r="F62" s="336"/>
      <c r="G62" s="339"/>
      <c r="H62" s="340"/>
      <c r="I62" s="119">
        <v>212</v>
      </c>
      <c r="J62" s="120">
        <v>142</v>
      </c>
      <c r="K62" s="120">
        <v>156</v>
      </c>
      <c r="L62" s="218">
        <v>1</v>
      </c>
      <c r="M62" s="12"/>
      <c r="N62" s="101"/>
      <c r="O62" s="2"/>
      <c r="P62" s="2"/>
      <c r="Q62" s="96"/>
      <c r="R62" s="2"/>
      <c r="S62" s="2"/>
    </row>
    <row r="63" spans="1:19" ht="14.25" customHeight="1" thickBot="1">
      <c r="A63" s="334"/>
      <c r="B63" s="335"/>
      <c r="C63" s="335"/>
      <c r="D63" s="212"/>
      <c r="E63" s="212"/>
      <c r="F63" s="212"/>
      <c r="G63" s="17"/>
      <c r="H63" s="12"/>
      <c r="I63" s="57"/>
      <c r="J63" s="57"/>
      <c r="K63" s="57"/>
      <c r="L63" s="12"/>
      <c r="M63" s="12"/>
      <c r="N63" s="12"/>
      <c r="O63" s="2"/>
      <c r="P63" s="2"/>
      <c r="Q63" s="98"/>
      <c r="R63" s="2"/>
      <c r="S63" s="2"/>
    </row>
    <row r="64" spans="1:19" ht="14.25" customHeight="1">
      <c r="A64" s="334"/>
      <c r="B64" s="335"/>
      <c r="C64" s="335"/>
      <c r="D64" s="212"/>
      <c r="E64" s="212"/>
      <c r="F64" s="212"/>
      <c r="G64" s="59"/>
      <c r="H64" s="12"/>
      <c r="I64" s="57"/>
      <c r="J64" s="57"/>
      <c r="K64" s="57"/>
      <c r="L64" s="12"/>
      <c r="M64" s="12"/>
      <c r="N64" s="12"/>
      <c r="O64" s="350" t="s">
        <v>41</v>
      </c>
      <c r="P64" s="351"/>
      <c r="Q64" s="351"/>
      <c r="R64" s="351"/>
      <c r="S64" s="352"/>
    </row>
    <row r="65" spans="2:19" ht="14.25" customHeight="1">
      <c r="B65" s="12"/>
      <c r="C65" s="12"/>
      <c r="D65" s="208"/>
      <c r="E65" s="208"/>
      <c r="F65" s="212"/>
      <c r="G65" s="57"/>
      <c r="H65" s="12"/>
      <c r="I65" s="57"/>
      <c r="J65" s="57"/>
      <c r="K65" s="57"/>
      <c r="L65" s="12"/>
      <c r="M65" s="12"/>
      <c r="N65" s="12"/>
      <c r="O65" s="353"/>
      <c r="P65" s="354"/>
      <c r="Q65" s="354"/>
      <c r="R65" s="354"/>
      <c r="S65" s="355"/>
    </row>
    <row r="66" spans="2:19" ht="14.25" customHeight="1" thickBot="1">
      <c r="B66" s="12"/>
      <c r="C66" s="12"/>
      <c r="D66" s="208"/>
      <c r="E66" s="208"/>
      <c r="F66" s="212"/>
      <c r="G66" s="57"/>
      <c r="H66" s="12"/>
      <c r="I66" s="57"/>
      <c r="J66" s="57"/>
      <c r="K66" s="57"/>
      <c r="L66" s="12"/>
      <c r="M66" s="12"/>
      <c r="N66" s="12"/>
      <c r="O66" s="356"/>
      <c r="P66" s="357"/>
      <c r="Q66" s="357"/>
      <c r="R66" s="357"/>
      <c r="S66" s="358"/>
    </row>
    <row r="67" spans="1:19" ht="14.25" customHeight="1">
      <c r="A67" s="334"/>
      <c r="B67" s="335"/>
      <c r="C67" s="335"/>
      <c r="D67" s="212"/>
      <c r="E67" s="212"/>
      <c r="F67" s="212"/>
      <c r="G67" s="59"/>
      <c r="H67" s="12"/>
      <c r="I67" s="57"/>
      <c r="J67" s="57"/>
      <c r="K67" s="57"/>
      <c r="L67" s="12"/>
      <c r="M67" s="12"/>
      <c r="N67" s="95"/>
      <c r="O67" s="2"/>
      <c r="P67" s="2"/>
      <c r="Q67" s="99"/>
      <c r="R67" s="2"/>
      <c r="S67" s="2"/>
    </row>
    <row r="68" spans="1:19" ht="14.25" customHeight="1" thickBot="1">
      <c r="A68" s="334"/>
      <c r="B68" s="335"/>
      <c r="C68" s="335"/>
      <c r="D68" s="208"/>
      <c r="E68" s="208"/>
      <c r="F68" s="208"/>
      <c r="G68" s="12"/>
      <c r="H68" s="12"/>
      <c r="I68" s="57"/>
      <c r="J68" s="57"/>
      <c r="K68" s="57"/>
      <c r="L68" s="12"/>
      <c r="M68" s="12"/>
      <c r="N68" s="12"/>
      <c r="O68" s="95"/>
      <c r="P68" s="2"/>
      <c r="Q68" s="96"/>
      <c r="R68" s="2"/>
      <c r="S68" s="2"/>
    </row>
    <row r="69" spans="2:19" ht="14.25" customHeight="1" thickBot="1">
      <c r="B69" s="12"/>
      <c r="C69" s="12"/>
      <c r="D69" s="208"/>
      <c r="E69" s="208"/>
      <c r="F69" s="336">
        <v>2</v>
      </c>
      <c r="G69" s="337" t="str">
        <f>'II etapas'!B33</f>
        <v>Jolanta Kontvainienė</v>
      </c>
      <c r="H69" s="338"/>
      <c r="I69" s="119">
        <v>155</v>
      </c>
      <c r="J69" s="120">
        <v>150</v>
      </c>
      <c r="K69" s="120"/>
      <c r="L69" s="218">
        <v>0</v>
      </c>
      <c r="M69" s="102"/>
      <c r="N69" s="102"/>
      <c r="O69" s="103"/>
      <c r="P69" s="104"/>
      <c r="Q69" s="105"/>
      <c r="R69" s="2"/>
      <c r="S69" s="2"/>
    </row>
    <row r="70" spans="2:19" ht="14.25" customHeight="1" thickBot="1">
      <c r="B70" s="12"/>
      <c r="C70" s="12"/>
      <c r="D70" s="208"/>
      <c r="E70" s="208"/>
      <c r="F70" s="336"/>
      <c r="G70" s="339"/>
      <c r="H70" s="340"/>
      <c r="I70" s="201" t="s">
        <v>211</v>
      </c>
      <c r="J70" s="201"/>
      <c r="K70" s="201"/>
      <c r="L70" s="216"/>
      <c r="M70" s="102"/>
      <c r="N70" s="104"/>
      <c r="O70" s="104"/>
      <c r="P70" s="104"/>
      <c r="Q70" s="105"/>
      <c r="R70" s="2"/>
      <c r="S70" s="2"/>
    </row>
    <row r="71" spans="1:19" ht="14.25" customHeight="1">
      <c r="A71" s="334"/>
      <c r="B71" s="335"/>
      <c r="C71" s="335"/>
      <c r="D71" s="212"/>
      <c r="E71" s="212"/>
      <c r="F71" s="212"/>
      <c r="G71" s="17"/>
      <c r="H71" s="12"/>
      <c r="I71" s="106"/>
      <c r="J71" s="106"/>
      <c r="K71" s="108"/>
      <c r="L71" s="107"/>
      <c r="M71" s="102"/>
      <c r="N71" s="104"/>
      <c r="O71" s="104"/>
      <c r="P71" s="104"/>
      <c r="Q71" s="105"/>
      <c r="R71" s="2"/>
      <c r="S71" s="2"/>
    </row>
    <row r="72" spans="1:19" ht="14.25" customHeight="1" thickBot="1">
      <c r="A72" s="334"/>
      <c r="B72" s="335"/>
      <c r="C72" s="335"/>
      <c r="D72" s="212"/>
      <c r="E72" s="212"/>
      <c r="F72" s="212"/>
      <c r="G72" s="59"/>
      <c r="H72" s="12"/>
      <c r="I72" s="106"/>
      <c r="J72" s="106"/>
      <c r="K72" s="106"/>
      <c r="L72" s="107"/>
      <c r="M72" s="102"/>
      <c r="N72" s="104"/>
      <c r="O72" s="104"/>
      <c r="P72" s="104"/>
      <c r="Q72" s="105"/>
      <c r="R72" s="2"/>
      <c r="S72" s="2"/>
    </row>
    <row r="73" spans="2:19" ht="14.25" customHeight="1" thickBot="1">
      <c r="B73" s="12"/>
      <c r="C73" s="12"/>
      <c r="D73" s="208"/>
      <c r="E73" s="208"/>
      <c r="F73" s="208"/>
      <c r="G73" s="57"/>
      <c r="H73" s="12"/>
      <c r="I73" s="106"/>
      <c r="J73" s="106"/>
      <c r="K73" s="106"/>
      <c r="L73" s="343" t="s">
        <v>216</v>
      </c>
      <c r="M73" s="344"/>
      <c r="N73" s="109"/>
      <c r="O73" s="110"/>
      <c r="P73" s="110"/>
      <c r="Q73" s="111"/>
      <c r="R73" s="2"/>
      <c r="S73" s="2"/>
    </row>
    <row r="74" spans="2:19" ht="14.25" customHeight="1" thickBot="1">
      <c r="B74" s="12"/>
      <c r="C74" s="12"/>
      <c r="D74" s="208"/>
      <c r="E74" s="208"/>
      <c r="F74" s="208"/>
      <c r="G74" s="57"/>
      <c r="H74" s="12"/>
      <c r="I74" s="106"/>
      <c r="J74" s="106"/>
      <c r="K74" s="106"/>
      <c r="L74" s="345"/>
      <c r="M74" s="346"/>
      <c r="N74" s="119">
        <v>177</v>
      </c>
      <c r="O74" s="120">
        <v>158</v>
      </c>
      <c r="P74" s="120">
        <v>198</v>
      </c>
      <c r="Q74" s="218">
        <v>1</v>
      </c>
      <c r="R74" s="2"/>
      <c r="S74" s="2"/>
    </row>
    <row r="75" spans="1:19" ht="14.25" customHeight="1">
      <c r="A75" s="334"/>
      <c r="B75" s="335"/>
      <c r="C75" s="335"/>
      <c r="D75" s="212"/>
      <c r="E75" s="212"/>
      <c r="F75" s="212"/>
      <c r="G75" s="59"/>
      <c r="H75" s="12"/>
      <c r="I75" s="106"/>
      <c r="J75" s="106"/>
      <c r="K75" s="106"/>
      <c r="L75" s="107"/>
      <c r="M75" s="201" t="s">
        <v>207</v>
      </c>
      <c r="N75" s="104"/>
      <c r="O75" s="104"/>
      <c r="P75" s="104"/>
      <c r="Q75" s="104"/>
      <c r="R75" s="2"/>
      <c r="S75" s="2"/>
    </row>
    <row r="76" spans="1:19" ht="14.25" customHeight="1" thickBot="1">
      <c r="A76" s="334"/>
      <c r="B76" s="335"/>
      <c r="C76" s="335"/>
      <c r="D76" s="208"/>
      <c r="E76" s="208"/>
      <c r="F76" s="208"/>
      <c r="G76" s="12"/>
      <c r="H76" s="12"/>
      <c r="I76" s="106"/>
      <c r="J76" s="106"/>
      <c r="K76" s="106"/>
      <c r="L76" s="107"/>
      <c r="M76" s="102"/>
      <c r="N76" s="104"/>
      <c r="O76" s="104"/>
      <c r="P76" s="104"/>
      <c r="Q76" s="104"/>
      <c r="R76" s="2"/>
      <c r="S76" s="2"/>
    </row>
    <row r="77" spans="2:19" ht="14.25" customHeight="1" thickBot="1">
      <c r="B77" s="12"/>
      <c r="C77" s="12"/>
      <c r="D77" s="208"/>
      <c r="E77" s="208"/>
      <c r="F77" s="336">
        <v>3</v>
      </c>
      <c r="G77" s="337" t="str">
        <f>'II etapas'!B34</f>
        <v>Rasa Germanavičienė</v>
      </c>
      <c r="H77" s="338"/>
      <c r="I77" s="199" t="s">
        <v>211</v>
      </c>
      <c r="J77" s="117"/>
      <c r="K77" s="117"/>
      <c r="L77" s="217"/>
      <c r="M77" s="102"/>
      <c r="N77" s="104"/>
      <c r="O77" s="104"/>
      <c r="P77" s="104"/>
      <c r="Q77" s="104"/>
      <c r="R77" s="2"/>
      <c r="S77" s="2"/>
    </row>
    <row r="78" spans="2:19" ht="14.25" customHeight="1" thickBot="1">
      <c r="B78" s="12"/>
      <c r="C78" s="12"/>
      <c r="D78" s="208"/>
      <c r="E78" s="208"/>
      <c r="F78" s="336"/>
      <c r="G78" s="339"/>
      <c r="H78" s="340"/>
      <c r="I78" s="113">
        <v>174</v>
      </c>
      <c r="J78" s="114">
        <v>160</v>
      </c>
      <c r="K78" s="114"/>
      <c r="L78" s="218">
        <v>2</v>
      </c>
      <c r="M78" s="102"/>
      <c r="N78" s="104"/>
      <c r="O78" s="104"/>
      <c r="P78" s="104"/>
      <c r="Q78" s="104"/>
      <c r="R78" s="2"/>
      <c r="S78" s="2"/>
    </row>
    <row r="79" spans="1:13" ht="14.25" customHeight="1">
      <c r="A79" s="334"/>
      <c r="B79" s="335"/>
      <c r="C79" s="335"/>
      <c r="D79" s="212"/>
      <c r="E79" s="212"/>
      <c r="F79" s="212"/>
      <c r="G79" s="17"/>
      <c r="H79" s="12"/>
      <c r="I79" s="58"/>
      <c r="J79" s="58"/>
      <c r="K79" s="58"/>
      <c r="L79" s="12"/>
      <c r="M79" s="12"/>
    </row>
    <row r="80" spans="1:13" ht="14.25" customHeight="1">
      <c r="A80" s="334"/>
      <c r="B80" s="335"/>
      <c r="C80" s="335"/>
      <c r="D80" s="212"/>
      <c r="E80" s="212"/>
      <c r="F80" s="212"/>
      <c r="G80" s="59"/>
      <c r="H80" s="12"/>
      <c r="I80" s="58"/>
      <c r="J80" s="58"/>
      <c r="K80" s="58"/>
      <c r="L80" s="12"/>
      <c r="M80" s="12"/>
    </row>
    <row r="81" spans="2:8" ht="14.25">
      <c r="B81" s="14"/>
      <c r="C81" s="14"/>
      <c r="D81" s="201"/>
      <c r="E81" s="201"/>
      <c r="F81" s="201"/>
      <c r="G81" s="14"/>
      <c r="H81" s="14"/>
    </row>
    <row r="82" spans="2:5" ht="14.25">
      <c r="B82" s="14"/>
      <c r="C82" s="14"/>
      <c r="D82" s="201"/>
      <c r="E82" s="201"/>
    </row>
  </sheetData>
  <sheetProtection/>
  <mergeCells count="62">
    <mergeCell ref="A42:S42"/>
    <mergeCell ref="A38:A39"/>
    <mergeCell ref="B38:C39"/>
    <mergeCell ref="L16:M17"/>
    <mergeCell ref="O23:S25"/>
    <mergeCell ref="A18:A19"/>
    <mergeCell ref="B18:C19"/>
    <mergeCell ref="G20:H21"/>
    <mergeCell ref="A30:A31"/>
    <mergeCell ref="B30:C31"/>
    <mergeCell ref="A45:S45"/>
    <mergeCell ref="A47:S47"/>
    <mergeCell ref="A1:S1"/>
    <mergeCell ref="A2:S2"/>
    <mergeCell ref="A3:S3"/>
    <mergeCell ref="A4:S4"/>
    <mergeCell ref="A6:S6"/>
    <mergeCell ref="A8:S8"/>
    <mergeCell ref="L32:M33"/>
    <mergeCell ref="B34:C35"/>
    <mergeCell ref="A34:A35"/>
    <mergeCell ref="G36:H37"/>
    <mergeCell ref="L73:M74"/>
    <mergeCell ref="G12:H13"/>
    <mergeCell ref="A43:S43"/>
    <mergeCell ref="A44:S44"/>
    <mergeCell ref="G61:H62"/>
    <mergeCell ref="O64:S66"/>
    <mergeCell ref="A49:S49"/>
    <mergeCell ref="A51:A52"/>
    <mergeCell ref="B10:C11"/>
    <mergeCell ref="A10:A11"/>
    <mergeCell ref="G28:H29"/>
    <mergeCell ref="B22:C23"/>
    <mergeCell ref="A26:A27"/>
    <mergeCell ref="A14:A15"/>
    <mergeCell ref="B14:C15"/>
    <mergeCell ref="A22:A23"/>
    <mergeCell ref="B26:C27"/>
    <mergeCell ref="B51:C52"/>
    <mergeCell ref="L57:M58"/>
    <mergeCell ref="A59:A60"/>
    <mergeCell ref="B59:C60"/>
    <mergeCell ref="G53:H54"/>
    <mergeCell ref="A55:A56"/>
    <mergeCell ref="B55:C56"/>
    <mergeCell ref="A75:A76"/>
    <mergeCell ref="B75:C76"/>
    <mergeCell ref="G77:H78"/>
    <mergeCell ref="A63:A64"/>
    <mergeCell ref="B63:C64"/>
    <mergeCell ref="G69:H70"/>
    <mergeCell ref="A79:A80"/>
    <mergeCell ref="B79:C80"/>
    <mergeCell ref="F53:F54"/>
    <mergeCell ref="F61:F62"/>
    <mergeCell ref="F69:F70"/>
    <mergeCell ref="F77:F78"/>
    <mergeCell ref="A67:A68"/>
    <mergeCell ref="B67:C68"/>
    <mergeCell ref="A71:A72"/>
    <mergeCell ref="B71:C72"/>
  </mergeCells>
  <printOptions/>
  <pageMargins left="1.062992125984252" right="0.9448818897637796" top="0.1968503937007874" bottom="0.1968503937007874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5.140625" style="2" customWidth="1"/>
    <col min="2" max="2" width="22.7109375" style="18" customWidth="1"/>
    <col min="3" max="3" width="13.140625" style="37" bestFit="1" customWidth="1"/>
    <col min="4" max="4" width="10.421875" style="37" customWidth="1"/>
    <col min="5" max="10" width="6.7109375" style="2" customWidth="1"/>
    <col min="11" max="11" width="7.00390625" style="2" customWidth="1"/>
    <col min="12" max="12" width="8.140625" style="2" bestFit="1" customWidth="1"/>
    <col min="13" max="16384" width="9.140625" style="2" customWidth="1"/>
  </cols>
  <sheetData>
    <row r="1" spans="1:12" ht="17.25">
      <c r="A1" s="368" t="s">
        <v>17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70"/>
    </row>
    <row r="2" spans="1:12" ht="5.25" customHeight="1">
      <c r="A2" s="38"/>
      <c r="B2" s="39"/>
      <c r="C2" s="39"/>
      <c r="D2" s="39"/>
      <c r="E2" s="40"/>
      <c r="F2" s="40"/>
      <c r="G2" s="40"/>
      <c r="H2" s="40"/>
      <c r="I2" s="40"/>
      <c r="J2" s="40"/>
      <c r="K2" s="40"/>
      <c r="L2" s="41"/>
    </row>
    <row r="3" spans="1:12" ht="17.25" customHeight="1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9"/>
    </row>
    <row r="4" spans="1:12" ht="17.25" customHeight="1" thickBot="1">
      <c r="A4" s="362" t="s">
        <v>28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4"/>
    </row>
    <row r="5" spans="1:12" ht="15.75" thickBot="1">
      <c r="A5" s="359" t="s">
        <v>29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1"/>
    </row>
    <row r="6" spans="1:12" ht="12.75" customHeight="1" thickBot="1">
      <c r="A6" s="407" t="s">
        <v>0</v>
      </c>
      <c r="B6" s="392" t="s">
        <v>4</v>
      </c>
      <c r="C6" s="392" t="s">
        <v>11</v>
      </c>
      <c r="D6" s="392" t="s">
        <v>46</v>
      </c>
      <c r="E6" s="388" t="s">
        <v>6</v>
      </c>
      <c r="F6" s="403"/>
      <c r="G6" s="403"/>
      <c r="H6" s="403"/>
      <c r="I6" s="403"/>
      <c r="J6" s="404"/>
      <c r="K6" s="405" t="s">
        <v>9</v>
      </c>
      <c r="L6" s="406" t="s">
        <v>10</v>
      </c>
    </row>
    <row r="7" spans="1:12" ht="16.5" customHeight="1" thickBot="1">
      <c r="A7" s="393"/>
      <c r="B7" s="393"/>
      <c r="C7" s="393"/>
      <c r="D7" s="393"/>
      <c r="E7" s="30" t="s">
        <v>1</v>
      </c>
      <c r="F7" s="7" t="s">
        <v>7</v>
      </c>
      <c r="G7" s="7" t="s">
        <v>2</v>
      </c>
      <c r="H7" s="7" t="s">
        <v>8</v>
      </c>
      <c r="I7" s="7" t="s">
        <v>5</v>
      </c>
      <c r="J7" s="8" t="s">
        <v>3</v>
      </c>
      <c r="K7" s="393"/>
      <c r="L7" s="393"/>
    </row>
    <row r="8" spans="1:12" s="3" customFormat="1" ht="15.75" customHeight="1">
      <c r="A8" s="128">
        <v>1</v>
      </c>
      <c r="B8" s="129" t="s">
        <v>31</v>
      </c>
      <c r="C8" s="156" t="s">
        <v>26</v>
      </c>
      <c r="D8" s="220" t="s">
        <v>47</v>
      </c>
      <c r="E8" s="130">
        <v>259</v>
      </c>
      <c r="F8" s="131">
        <v>203</v>
      </c>
      <c r="G8" s="131">
        <v>230</v>
      </c>
      <c r="H8" s="132">
        <v>235</v>
      </c>
      <c r="I8" s="131">
        <v>194</v>
      </c>
      <c r="J8" s="133">
        <v>214</v>
      </c>
      <c r="K8" s="124">
        <f aca="true" t="shared" si="0" ref="K8:K19">SUM(E8:J8)</f>
        <v>1335</v>
      </c>
      <c r="L8" s="134">
        <f aca="true" t="shared" si="1" ref="L8:L31">IF(K8&gt;0,AVERAGE(E8:J8),0)</f>
        <v>222.5</v>
      </c>
    </row>
    <row r="9" spans="1:12" s="3" customFormat="1" ht="15.75" customHeight="1">
      <c r="A9" s="135">
        <f aca="true" t="shared" si="2" ref="A9:A31">A8+1</f>
        <v>2</v>
      </c>
      <c r="B9" s="136" t="s">
        <v>34</v>
      </c>
      <c r="C9" s="156" t="s">
        <v>27</v>
      </c>
      <c r="D9" s="169" t="s">
        <v>47</v>
      </c>
      <c r="E9" s="137">
        <v>289</v>
      </c>
      <c r="F9" s="138">
        <v>224</v>
      </c>
      <c r="G9" s="138">
        <v>234</v>
      </c>
      <c r="H9" s="139">
        <v>187</v>
      </c>
      <c r="I9" s="138">
        <v>210</v>
      </c>
      <c r="J9" s="140">
        <v>183</v>
      </c>
      <c r="K9" s="125">
        <f t="shared" si="0"/>
        <v>1327</v>
      </c>
      <c r="L9" s="141">
        <f t="shared" si="1"/>
        <v>221.16666666666666</v>
      </c>
    </row>
    <row r="10" spans="1:12" s="3" customFormat="1" ht="15.75" customHeight="1">
      <c r="A10" s="135">
        <f t="shared" si="2"/>
        <v>3</v>
      </c>
      <c r="B10" s="143" t="s">
        <v>32</v>
      </c>
      <c r="C10" s="158" t="s">
        <v>27</v>
      </c>
      <c r="D10" s="220" t="s">
        <v>47</v>
      </c>
      <c r="E10" s="137">
        <v>256</v>
      </c>
      <c r="F10" s="138">
        <v>235</v>
      </c>
      <c r="G10" s="138">
        <v>216</v>
      </c>
      <c r="H10" s="139">
        <v>192</v>
      </c>
      <c r="I10" s="138">
        <v>215</v>
      </c>
      <c r="J10" s="140">
        <v>205</v>
      </c>
      <c r="K10" s="125">
        <f t="shared" si="0"/>
        <v>1319</v>
      </c>
      <c r="L10" s="141">
        <f t="shared" si="1"/>
        <v>219.83333333333334</v>
      </c>
    </row>
    <row r="11" spans="1:12" s="3" customFormat="1" ht="15.75" customHeight="1">
      <c r="A11" s="135">
        <f t="shared" si="2"/>
        <v>4</v>
      </c>
      <c r="B11" s="143" t="s">
        <v>35</v>
      </c>
      <c r="C11" s="158" t="s">
        <v>42</v>
      </c>
      <c r="D11" s="220" t="s">
        <v>47</v>
      </c>
      <c r="E11" s="137">
        <v>164</v>
      </c>
      <c r="F11" s="138">
        <v>212</v>
      </c>
      <c r="G11" s="138">
        <v>224</v>
      </c>
      <c r="H11" s="139">
        <v>193</v>
      </c>
      <c r="I11" s="138">
        <v>231</v>
      </c>
      <c r="J11" s="140">
        <v>277</v>
      </c>
      <c r="K11" s="125">
        <f t="shared" si="0"/>
        <v>1301</v>
      </c>
      <c r="L11" s="141">
        <f t="shared" si="1"/>
        <v>216.83333333333334</v>
      </c>
    </row>
    <row r="12" spans="1:12" s="3" customFormat="1" ht="15.75" customHeight="1">
      <c r="A12" s="135">
        <f t="shared" si="2"/>
        <v>5</v>
      </c>
      <c r="B12" s="143" t="s">
        <v>33</v>
      </c>
      <c r="C12" s="158" t="s">
        <v>26</v>
      </c>
      <c r="D12" s="220" t="s">
        <v>47</v>
      </c>
      <c r="E12" s="137">
        <v>221</v>
      </c>
      <c r="F12" s="138">
        <v>187</v>
      </c>
      <c r="G12" s="138">
        <v>189</v>
      </c>
      <c r="H12" s="139">
        <v>220</v>
      </c>
      <c r="I12" s="138">
        <v>203</v>
      </c>
      <c r="J12" s="140">
        <v>224</v>
      </c>
      <c r="K12" s="125">
        <f t="shared" si="0"/>
        <v>1244</v>
      </c>
      <c r="L12" s="141">
        <f t="shared" si="1"/>
        <v>207.33333333333334</v>
      </c>
    </row>
    <row r="13" spans="1:12" s="3" customFormat="1" ht="15.75" customHeight="1">
      <c r="A13" s="135">
        <f t="shared" si="2"/>
        <v>6</v>
      </c>
      <c r="B13" s="143" t="s">
        <v>36</v>
      </c>
      <c r="C13" s="158" t="s">
        <v>39</v>
      </c>
      <c r="D13" s="220" t="s">
        <v>48</v>
      </c>
      <c r="E13" s="137">
        <v>175</v>
      </c>
      <c r="F13" s="138">
        <v>188</v>
      </c>
      <c r="G13" s="138">
        <v>218</v>
      </c>
      <c r="H13" s="139">
        <v>175</v>
      </c>
      <c r="I13" s="138">
        <v>193</v>
      </c>
      <c r="J13" s="140">
        <v>174</v>
      </c>
      <c r="K13" s="125">
        <f t="shared" si="0"/>
        <v>1123</v>
      </c>
      <c r="L13" s="141">
        <f t="shared" si="1"/>
        <v>187.16666666666666</v>
      </c>
    </row>
    <row r="14" spans="1:12" s="3" customFormat="1" ht="15.75" customHeight="1">
      <c r="A14" s="135">
        <f t="shared" si="2"/>
        <v>7</v>
      </c>
      <c r="B14" s="143" t="s">
        <v>37</v>
      </c>
      <c r="C14" s="158" t="s">
        <v>40</v>
      </c>
      <c r="D14" s="220" t="s">
        <v>48</v>
      </c>
      <c r="E14" s="137">
        <v>233</v>
      </c>
      <c r="F14" s="138">
        <v>170</v>
      </c>
      <c r="G14" s="138">
        <v>207</v>
      </c>
      <c r="H14" s="139">
        <v>136</v>
      </c>
      <c r="I14" s="138">
        <v>147</v>
      </c>
      <c r="J14" s="140">
        <v>199</v>
      </c>
      <c r="K14" s="125">
        <f t="shared" si="0"/>
        <v>1092</v>
      </c>
      <c r="L14" s="141">
        <f t="shared" si="1"/>
        <v>182</v>
      </c>
    </row>
    <row r="15" spans="1:12" s="3" customFormat="1" ht="15.75" customHeight="1">
      <c r="A15" s="135">
        <f t="shared" si="2"/>
        <v>8</v>
      </c>
      <c r="B15" s="143" t="s">
        <v>38</v>
      </c>
      <c r="C15" s="158" t="s">
        <v>39</v>
      </c>
      <c r="D15" s="220" t="s">
        <v>47</v>
      </c>
      <c r="E15" s="137">
        <v>148</v>
      </c>
      <c r="F15" s="138">
        <v>194</v>
      </c>
      <c r="G15" s="138">
        <v>144</v>
      </c>
      <c r="H15" s="139">
        <v>172</v>
      </c>
      <c r="I15" s="138">
        <v>242</v>
      </c>
      <c r="J15" s="140">
        <v>209</v>
      </c>
      <c r="K15" s="125">
        <f t="shared" si="0"/>
        <v>1109</v>
      </c>
      <c r="L15" s="141">
        <f t="shared" si="1"/>
        <v>184.83333333333334</v>
      </c>
    </row>
    <row r="16" spans="1:12" s="3" customFormat="1" ht="15.75" customHeight="1">
      <c r="A16" s="135">
        <f t="shared" si="2"/>
        <v>9</v>
      </c>
      <c r="B16" s="143" t="s">
        <v>41</v>
      </c>
      <c r="C16" s="158" t="s">
        <v>42</v>
      </c>
      <c r="D16" s="220" t="s">
        <v>49</v>
      </c>
      <c r="E16" s="137">
        <v>194</v>
      </c>
      <c r="F16" s="138">
        <v>188</v>
      </c>
      <c r="G16" s="138">
        <v>179</v>
      </c>
      <c r="H16" s="139">
        <v>161</v>
      </c>
      <c r="I16" s="138">
        <v>211</v>
      </c>
      <c r="J16" s="140">
        <v>169</v>
      </c>
      <c r="K16" s="125">
        <f t="shared" si="0"/>
        <v>1102</v>
      </c>
      <c r="L16" s="141">
        <f t="shared" si="1"/>
        <v>183.66666666666666</v>
      </c>
    </row>
    <row r="17" spans="1:12" s="3" customFormat="1" ht="15.75" customHeight="1">
      <c r="A17" s="135">
        <f t="shared" si="2"/>
        <v>10</v>
      </c>
      <c r="B17" s="136" t="s">
        <v>43</v>
      </c>
      <c r="C17" s="156" t="s">
        <v>27</v>
      </c>
      <c r="D17" s="220" t="s">
        <v>47</v>
      </c>
      <c r="E17" s="144">
        <v>174</v>
      </c>
      <c r="F17" s="145">
        <v>200</v>
      </c>
      <c r="G17" s="145">
        <v>163</v>
      </c>
      <c r="H17" s="146">
        <v>172</v>
      </c>
      <c r="I17" s="145">
        <v>194</v>
      </c>
      <c r="J17" s="147">
        <v>161</v>
      </c>
      <c r="K17" s="125">
        <f t="shared" si="0"/>
        <v>1064</v>
      </c>
      <c r="L17" s="148">
        <f t="shared" si="1"/>
        <v>177.33333333333334</v>
      </c>
    </row>
    <row r="18" spans="1:12" s="3" customFormat="1" ht="15.75" customHeight="1">
      <c r="A18" s="135">
        <f t="shared" si="2"/>
        <v>11</v>
      </c>
      <c r="B18" s="136" t="s">
        <v>44</v>
      </c>
      <c r="C18" s="156" t="s">
        <v>40</v>
      </c>
      <c r="D18" s="169" t="s">
        <v>48</v>
      </c>
      <c r="E18" s="137">
        <v>129</v>
      </c>
      <c r="F18" s="138">
        <v>157</v>
      </c>
      <c r="G18" s="138">
        <v>179</v>
      </c>
      <c r="H18" s="139">
        <v>171</v>
      </c>
      <c r="I18" s="138">
        <v>226</v>
      </c>
      <c r="J18" s="140">
        <v>149</v>
      </c>
      <c r="K18" s="125">
        <f t="shared" si="0"/>
        <v>1011</v>
      </c>
      <c r="L18" s="141">
        <f t="shared" si="1"/>
        <v>168.5</v>
      </c>
    </row>
    <row r="19" spans="1:12" s="3" customFormat="1" ht="15.75" customHeight="1">
      <c r="A19" s="135">
        <f t="shared" si="2"/>
        <v>12</v>
      </c>
      <c r="B19" s="136" t="s">
        <v>45</v>
      </c>
      <c r="C19" s="156" t="s">
        <v>42</v>
      </c>
      <c r="D19" s="169" t="s">
        <v>49</v>
      </c>
      <c r="E19" s="137">
        <v>136</v>
      </c>
      <c r="F19" s="138">
        <v>191</v>
      </c>
      <c r="G19" s="138">
        <v>169</v>
      </c>
      <c r="H19" s="139">
        <v>134</v>
      </c>
      <c r="I19" s="138">
        <v>134</v>
      </c>
      <c r="J19" s="140">
        <v>165</v>
      </c>
      <c r="K19" s="125">
        <f t="shared" si="0"/>
        <v>929</v>
      </c>
      <c r="L19" s="141">
        <f t="shared" si="1"/>
        <v>154.83333333333334</v>
      </c>
    </row>
    <row r="20" spans="1:12" s="3" customFormat="1" ht="15.75" customHeight="1">
      <c r="A20" s="135">
        <f t="shared" si="2"/>
        <v>13</v>
      </c>
      <c r="B20" s="136"/>
      <c r="C20" s="156"/>
      <c r="D20" s="169"/>
      <c r="E20" s="137"/>
      <c r="F20" s="138"/>
      <c r="G20" s="138"/>
      <c r="H20" s="139"/>
      <c r="I20" s="138"/>
      <c r="J20" s="140"/>
      <c r="K20" s="125">
        <f aca="true" t="shared" si="3" ref="K20:K31">SUM(E20:J20)</f>
        <v>0</v>
      </c>
      <c r="L20" s="141">
        <f t="shared" si="1"/>
        <v>0</v>
      </c>
    </row>
    <row r="21" spans="1:12" s="3" customFormat="1" ht="15.75" customHeight="1">
      <c r="A21" s="135">
        <f t="shared" si="2"/>
        <v>14</v>
      </c>
      <c r="B21" s="136"/>
      <c r="C21" s="156"/>
      <c r="D21" s="220"/>
      <c r="E21" s="144"/>
      <c r="F21" s="145"/>
      <c r="G21" s="145"/>
      <c r="H21" s="146"/>
      <c r="I21" s="145"/>
      <c r="J21" s="147"/>
      <c r="K21" s="125">
        <f t="shared" si="3"/>
        <v>0</v>
      </c>
      <c r="L21" s="141">
        <f t="shared" si="1"/>
        <v>0</v>
      </c>
    </row>
    <row r="22" spans="1:12" s="3" customFormat="1" ht="15.75" customHeight="1">
      <c r="A22" s="135">
        <f t="shared" si="2"/>
        <v>15</v>
      </c>
      <c r="B22" s="136"/>
      <c r="C22" s="156"/>
      <c r="D22" s="220"/>
      <c r="E22" s="144"/>
      <c r="F22" s="145"/>
      <c r="G22" s="145"/>
      <c r="H22" s="146"/>
      <c r="I22" s="145"/>
      <c r="J22" s="147"/>
      <c r="K22" s="125">
        <f t="shared" si="3"/>
        <v>0</v>
      </c>
      <c r="L22" s="141">
        <f t="shared" si="1"/>
        <v>0</v>
      </c>
    </row>
    <row r="23" spans="1:12" s="3" customFormat="1" ht="15.75" customHeight="1">
      <c r="A23" s="135">
        <f t="shared" si="2"/>
        <v>16</v>
      </c>
      <c r="B23" s="136"/>
      <c r="C23" s="156"/>
      <c r="D23" s="220"/>
      <c r="E23" s="144"/>
      <c r="F23" s="145"/>
      <c r="G23" s="145"/>
      <c r="H23" s="146"/>
      <c r="I23" s="145"/>
      <c r="J23" s="147"/>
      <c r="K23" s="125">
        <f t="shared" si="3"/>
        <v>0</v>
      </c>
      <c r="L23" s="141">
        <f t="shared" si="1"/>
        <v>0</v>
      </c>
    </row>
    <row r="24" spans="1:12" s="3" customFormat="1" ht="15.75" customHeight="1">
      <c r="A24" s="135">
        <f t="shared" si="2"/>
        <v>17</v>
      </c>
      <c r="B24" s="136"/>
      <c r="C24" s="156"/>
      <c r="D24" s="220"/>
      <c r="E24" s="144"/>
      <c r="F24" s="145"/>
      <c r="G24" s="145"/>
      <c r="H24" s="146"/>
      <c r="I24" s="145"/>
      <c r="J24" s="147"/>
      <c r="K24" s="125">
        <f t="shared" si="3"/>
        <v>0</v>
      </c>
      <c r="L24" s="141">
        <f t="shared" si="1"/>
        <v>0</v>
      </c>
    </row>
    <row r="25" spans="1:12" s="3" customFormat="1" ht="15.75" customHeight="1">
      <c r="A25" s="135">
        <f t="shared" si="2"/>
        <v>18</v>
      </c>
      <c r="B25" s="136"/>
      <c r="C25" s="156"/>
      <c r="D25" s="220"/>
      <c r="E25" s="144"/>
      <c r="F25" s="145"/>
      <c r="G25" s="145"/>
      <c r="H25" s="146"/>
      <c r="I25" s="145"/>
      <c r="J25" s="147"/>
      <c r="K25" s="125">
        <f t="shared" si="3"/>
        <v>0</v>
      </c>
      <c r="L25" s="141">
        <f t="shared" si="1"/>
        <v>0</v>
      </c>
    </row>
    <row r="26" spans="1:12" s="3" customFormat="1" ht="15.75" customHeight="1">
      <c r="A26" s="135">
        <f t="shared" si="2"/>
        <v>19</v>
      </c>
      <c r="B26" s="136"/>
      <c r="C26" s="156"/>
      <c r="D26" s="220"/>
      <c r="E26" s="144"/>
      <c r="F26" s="145"/>
      <c r="G26" s="145"/>
      <c r="H26" s="146"/>
      <c r="I26" s="145"/>
      <c r="J26" s="147"/>
      <c r="K26" s="125">
        <f t="shared" si="3"/>
        <v>0</v>
      </c>
      <c r="L26" s="141">
        <f t="shared" si="1"/>
        <v>0</v>
      </c>
    </row>
    <row r="27" spans="1:12" s="3" customFormat="1" ht="15.75" customHeight="1">
      <c r="A27" s="135">
        <f t="shared" si="2"/>
        <v>20</v>
      </c>
      <c r="B27" s="136"/>
      <c r="C27" s="156"/>
      <c r="D27" s="220"/>
      <c r="E27" s="144"/>
      <c r="F27" s="145"/>
      <c r="G27" s="145"/>
      <c r="H27" s="146"/>
      <c r="I27" s="145"/>
      <c r="J27" s="147"/>
      <c r="K27" s="125">
        <f t="shared" si="3"/>
        <v>0</v>
      </c>
      <c r="L27" s="141">
        <f t="shared" si="1"/>
        <v>0</v>
      </c>
    </row>
    <row r="28" spans="1:12" s="3" customFormat="1" ht="15.75" customHeight="1">
      <c r="A28" s="135">
        <f t="shared" si="2"/>
        <v>21</v>
      </c>
      <c r="B28" s="136"/>
      <c r="C28" s="156"/>
      <c r="D28" s="220"/>
      <c r="E28" s="144"/>
      <c r="F28" s="145"/>
      <c r="G28" s="145"/>
      <c r="H28" s="146"/>
      <c r="I28" s="145"/>
      <c r="J28" s="147"/>
      <c r="K28" s="125">
        <f t="shared" si="3"/>
        <v>0</v>
      </c>
      <c r="L28" s="141">
        <f t="shared" si="1"/>
        <v>0</v>
      </c>
    </row>
    <row r="29" spans="1:12" s="3" customFormat="1" ht="15.75" customHeight="1">
      <c r="A29" s="135">
        <f t="shared" si="2"/>
        <v>22</v>
      </c>
      <c r="B29" s="136"/>
      <c r="C29" s="156"/>
      <c r="D29" s="220"/>
      <c r="E29" s="144"/>
      <c r="F29" s="145"/>
      <c r="G29" s="145"/>
      <c r="H29" s="146"/>
      <c r="I29" s="145"/>
      <c r="J29" s="147"/>
      <c r="K29" s="125">
        <f t="shared" si="3"/>
        <v>0</v>
      </c>
      <c r="L29" s="141">
        <f t="shared" si="1"/>
        <v>0</v>
      </c>
    </row>
    <row r="30" spans="1:12" s="3" customFormat="1" ht="15.75" customHeight="1">
      <c r="A30" s="135">
        <f t="shared" si="2"/>
        <v>23</v>
      </c>
      <c r="B30" s="136"/>
      <c r="C30" s="156"/>
      <c r="D30" s="169"/>
      <c r="E30" s="137"/>
      <c r="F30" s="138"/>
      <c r="G30" s="138"/>
      <c r="H30" s="139"/>
      <c r="I30" s="138"/>
      <c r="J30" s="140"/>
      <c r="K30" s="125">
        <f t="shared" si="3"/>
        <v>0</v>
      </c>
      <c r="L30" s="141">
        <f t="shared" si="1"/>
        <v>0</v>
      </c>
    </row>
    <row r="31" spans="1:12" ht="15.75" customHeight="1" thickBot="1">
      <c r="A31" s="135">
        <f t="shared" si="2"/>
        <v>24</v>
      </c>
      <c r="B31" s="150"/>
      <c r="C31" s="159"/>
      <c r="D31" s="170"/>
      <c r="E31" s="151"/>
      <c r="F31" s="152"/>
      <c r="G31" s="152"/>
      <c r="H31" s="153"/>
      <c r="I31" s="152"/>
      <c r="J31" s="154"/>
      <c r="K31" s="125">
        <f t="shared" si="3"/>
        <v>0</v>
      </c>
      <c r="L31" s="141">
        <f t="shared" si="1"/>
        <v>0</v>
      </c>
    </row>
    <row r="32" spans="2:4" ht="12.75">
      <c r="B32" s="22"/>
      <c r="C32" s="36"/>
      <c r="D32" s="36"/>
    </row>
    <row r="33" spans="2:4" ht="12.75">
      <c r="B33" s="22"/>
      <c r="C33" s="36"/>
      <c r="D33" s="36"/>
    </row>
    <row r="34" spans="2:4" ht="12.75">
      <c r="B34" s="22"/>
      <c r="C34" s="36"/>
      <c r="D34" s="36"/>
    </row>
    <row r="35" spans="2:4" ht="12.75">
      <c r="B35" s="22"/>
      <c r="C35" s="36"/>
      <c r="D35" s="36"/>
    </row>
    <row r="36" spans="2:4" ht="12.75">
      <c r="B36" s="22"/>
      <c r="C36" s="36"/>
      <c r="D36" s="36"/>
    </row>
    <row r="37" spans="2:4" ht="12.75">
      <c r="B37" s="22"/>
      <c r="C37" s="36"/>
      <c r="D37" s="36"/>
    </row>
    <row r="38" spans="2:4" ht="12.75">
      <c r="B38" s="22"/>
      <c r="C38" s="36"/>
      <c r="D38" s="36"/>
    </row>
    <row r="39" spans="2:4" ht="12.75">
      <c r="B39" s="22"/>
      <c r="C39" s="36"/>
      <c r="D39" s="36"/>
    </row>
    <row r="40" spans="2:4" ht="12.75">
      <c r="B40" s="22"/>
      <c r="C40" s="36"/>
      <c r="D40" s="36"/>
    </row>
    <row r="41" spans="2:4" ht="12.75">
      <c r="B41" s="22"/>
      <c r="C41" s="36"/>
      <c r="D41" s="36"/>
    </row>
    <row r="42" spans="2:4" ht="12.75">
      <c r="B42" s="22"/>
      <c r="C42" s="36"/>
      <c r="D42" s="36"/>
    </row>
    <row r="43" spans="2:4" ht="12.75">
      <c r="B43" s="22"/>
      <c r="C43" s="36"/>
      <c r="D43" s="36"/>
    </row>
    <row r="44" spans="2:4" ht="12.75">
      <c r="B44" s="22"/>
      <c r="C44" s="36"/>
      <c r="D44" s="36"/>
    </row>
    <row r="45" spans="2:4" ht="12.75">
      <c r="B45" s="22"/>
      <c r="C45" s="36"/>
      <c r="D45" s="36"/>
    </row>
    <row r="46" spans="2:4" ht="12.75">
      <c r="B46" s="22"/>
      <c r="C46" s="36"/>
      <c r="D46" s="36"/>
    </row>
    <row r="47" spans="2:4" ht="12.75">
      <c r="B47" s="22"/>
      <c r="C47" s="36"/>
      <c r="D47" s="36"/>
    </row>
    <row r="48" spans="2:4" ht="12.75">
      <c r="B48" s="22"/>
      <c r="C48" s="36"/>
      <c r="D48" s="36"/>
    </row>
    <row r="49" spans="2:4" ht="12.75">
      <c r="B49" s="22"/>
      <c r="C49" s="36"/>
      <c r="D49" s="36"/>
    </row>
    <row r="50" spans="2:4" ht="12.75">
      <c r="B50" s="22"/>
      <c r="C50" s="36"/>
      <c r="D50" s="36"/>
    </row>
    <row r="51" spans="2:4" ht="12.75">
      <c r="B51" s="22"/>
      <c r="C51" s="36"/>
      <c r="D51" s="36"/>
    </row>
    <row r="52" spans="2:4" ht="12.75">
      <c r="B52" s="22"/>
      <c r="C52" s="36"/>
      <c r="D52" s="36"/>
    </row>
    <row r="53" spans="2:4" ht="12.75">
      <c r="B53" s="22"/>
      <c r="C53" s="36"/>
      <c r="D53" s="36"/>
    </row>
    <row r="54" spans="2:4" ht="12.75">
      <c r="B54" s="22"/>
      <c r="C54" s="36"/>
      <c r="D54" s="36"/>
    </row>
    <row r="55" spans="2:4" ht="12.75">
      <c r="B55" s="22"/>
      <c r="C55" s="36"/>
      <c r="D55" s="36"/>
    </row>
    <row r="56" spans="2:4" ht="12.75">
      <c r="B56" s="22"/>
      <c r="C56" s="36"/>
      <c r="D56" s="36"/>
    </row>
    <row r="57" spans="2:4" ht="12.75">
      <c r="B57" s="22"/>
      <c r="C57" s="36"/>
      <c r="D57" s="36"/>
    </row>
    <row r="58" spans="2:4" ht="12.75">
      <c r="B58" s="22"/>
      <c r="C58" s="36"/>
      <c r="D58" s="36"/>
    </row>
    <row r="59" spans="2:4" ht="12.75">
      <c r="B59" s="22"/>
      <c r="C59" s="36"/>
      <c r="D59" s="36"/>
    </row>
    <row r="60" spans="2:4" ht="12.75">
      <c r="B60" s="22"/>
      <c r="C60" s="36"/>
      <c r="D60" s="36"/>
    </row>
    <row r="61" spans="2:4" ht="12.75">
      <c r="B61" s="22"/>
      <c r="C61" s="36"/>
      <c r="D61" s="36"/>
    </row>
    <row r="62" spans="2:4" ht="12.75">
      <c r="B62" s="22"/>
      <c r="C62" s="36"/>
      <c r="D62" s="36"/>
    </row>
    <row r="63" spans="2:4" ht="12.75">
      <c r="B63" s="22"/>
      <c r="C63" s="36"/>
      <c r="D63" s="36"/>
    </row>
    <row r="64" spans="2:4" ht="12.75">
      <c r="B64" s="22"/>
      <c r="C64" s="36"/>
      <c r="D64" s="36"/>
    </row>
    <row r="65" spans="2:4" ht="12.75">
      <c r="B65" s="22"/>
      <c r="C65" s="36"/>
      <c r="D65" s="36"/>
    </row>
    <row r="66" spans="2:4" ht="12.75">
      <c r="B66" s="22"/>
      <c r="C66" s="36"/>
      <c r="D66" s="36"/>
    </row>
    <row r="67" spans="2:4" ht="12.75">
      <c r="B67" s="22"/>
      <c r="C67" s="36"/>
      <c r="D67" s="36"/>
    </row>
    <row r="68" spans="2:4" ht="12.75">
      <c r="B68" s="22"/>
      <c r="C68" s="36"/>
      <c r="D68" s="36"/>
    </row>
    <row r="69" spans="2:4" ht="12.75">
      <c r="B69" s="22"/>
      <c r="C69" s="36"/>
      <c r="D69" s="36"/>
    </row>
    <row r="70" spans="2:4" ht="12.75">
      <c r="B70" s="22"/>
      <c r="C70" s="36"/>
      <c r="D70" s="36"/>
    </row>
    <row r="71" spans="2:4" ht="12.75">
      <c r="B71" s="22"/>
      <c r="C71" s="36"/>
      <c r="D71" s="36"/>
    </row>
    <row r="72" spans="2:4" ht="12.75">
      <c r="B72" s="22"/>
      <c r="C72" s="36"/>
      <c r="D72" s="36"/>
    </row>
    <row r="73" spans="2:4" ht="12.75">
      <c r="B73" s="22"/>
      <c r="C73" s="36"/>
      <c r="D73" s="36"/>
    </row>
    <row r="74" spans="2:4" ht="12.75">
      <c r="B74" s="22"/>
      <c r="C74" s="36"/>
      <c r="D74" s="36"/>
    </row>
    <row r="75" spans="2:4" ht="12.75">
      <c r="B75" s="22"/>
      <c r="C75" s="36"/>
      <c r="D75" s="36"/>
    </row>
    <row r="76" spans="2:4" ht="12.75">
      <c r="B76" s="22"/>
      <c r="C76" s="36"/>
      <c r="D76" s="36"/>
    </row>
    <row r="77" spans="2:4" ht="12.75">
      <c r="B77" s="22"/>
      <c r="C77" s="36"/>
      <c r="D77" s="36"/>
    </row>
    <row r="78" spans="2:4" ht="12.75">
      <c r="B78" s="22"/>
      <c r="C78" s="36"/>
      <c r="D78" s="36"/>
    </row>
    <row r="79" spans="2:4" ht="12.75">
      <c r="B79" s="22"/>
      <c r="C79" s="36"/>
      <c r="D79" s="36"/>
    </row>
    <row r="80" spans="2:4" ht="12.75">
      <c r="B80" s="22"/>
      <c r="C80" s="36"/>
      <c r="D80" s="36"/>
    </row>
    <row r="81" spans="2:4" ht="12.75">
      <c r="B81" s="22"/>
      <c r="C81" s="36"/>
      <c r="D81" s="36"/>
    </row>
    <row r="82" spans="2:4" ht="12.75">
      <c r="B82" s="22"/>
      <c r="C82" s="36"/>
      <c r="D82" s="36"/>
    </row>
    <row r="83" spans="2:4" ht="12.75">
      <c r="B83" s="22"/>
      <c r="C83" s="36"/>
      <c r="D83" s="36"/>
    </row>
    <row r="84" spans="2:4" ht="12.75">
      <c r="B84" s="22"/>
      <c r="C84" s="36"/>
      <c r="D84" s="36"/>
    </row>
    <row r="85" spans="2:4" ht="12.75">
      <c r="B85" s="22"/>
      <c r="C85" s="36"/>
      <c r="D85" s="36"/>
    </row>
    <row r="86" spans="2:4" ht="12.75">
      <c r="B86" s="22"/>
      <c r="C86" s="36"/>
      <c r="D86" s="36"/>
    </row>
    <row r="87" spans="2:4" ht="12.75">
      <c r="B87" s="22"/>
      <c r="C87" s="36"/>
      <c r="D87" s="36"/>
    </row>
    <row r="88" spans="2:4" ht="12.75">
      <c r="B88" s="22"/>
      <c r="C88" s="36"/>
      <c r="D88" s="36"/>
    </row>
    <row r="89" spans="2:4" ht="12.75">
      <c r="B89" s="22"/>
      <c r="C89" s="36"/>
      <c r="D89" s="36"/>
    </row>
    <row r="90" spans="2:4" ht="12.75">
      <c r="B90" s="22"/>
      <c r="C90" s="36"/>
      <c r="D90" s="36"/>
    </row>
    <row r="91" spans="2:4" ht="12.75">
      <c r="B91" s="22"/>
      <c r="C91" s="36"/>
      <c r="D91" s="36"/>
    </row>
    <row r="92" spans="2:4" ht="12.75">
      <c r="B92" s="22"/>
      <c r="C92" s="36"/>
      <c r="D92" s="36"/>
    </row>
    <row r="93" spans="2:4" ht="12.75">
      <c r="B93" s="22"/>
      <c r="C93" s="36"/>
      <c r="D93" s="36"/>
    </row>
    <row r="94" spans="2:4" ht="12.75">
      <c r="B94" s="22"/>
      <c r="C94" s="36"/>
      <c r="D94" s="36"/>
    </row>
    <row r="95" spans="2:4" ht="12.75">
      <c r="B95" s="22"/>
      <c r="C95" s="36"/>
      <c r="D95" s="36"/>
    </row>
    <row r="96" spans="2:4" ht="12.75">
      <c r="B96" s="22"/>
      <c r="C96" s="36"/>
      <c r="D96" s="36"/>
    </row>
  </sheetData>
  <sheetProtection/>
  <mergeCells count="11">
    <mergeCell ref="A6:A7"/>
    <mergeCell ref="B6:B7"/>
    <mergeCell ref="C6:C7"/>
    <mergeCell ref="E6:J6"/>
    <mergeCell ref="D6:D7"/>
    <mergeCell ref="A1:L1"/>
    <mergeCell ref="A3:L3"/>
    <mergeCell ref="A4:L4"/>
    <mergeCell ref="A5:L5"/>
    <mergeCell ref="K6:K7"/>
    <mergeCell ref="L6:L7"/>
  </mergeCells>
  <conditionalFormatting sqref="E8:J31">
    <cfRule type="cellIs" priority="1" dxfId="0" operator="greaterThanOrEqual" stopIfTrue="1">
      <formula>200</formula>
    </cfRule>
  </conditionalFormatting>
  <printOptions/>
  <pageMargins left="0.35433070866141736" right="0.15748031496062992" top="0.984251968503937" bottom="0.984251968503937" header="0.5118110236220472" footer="0.5118110236220472"/>
  <pageSetup horizontalDpi="200" verticalDpi="2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PageLayoutView="0" workbookViewId="0" topLeftCell="A2">
      <selection activeCell="B9" sqref="B9:D9"/>
    </sheetView>
  </sheetViews>
  <sheetFormatPr defaultColWidth="9.140625" defaultRowHeight="12.75"/>
  <cols>
    <col min="1" max="1" width="5.140625" style="2" customWidth="1"/>
    <col min="2" max="2" width="24.28125" style="18" customWidth="1"/>
    <col min="3" max="3" width="13.140625" style="37" bestFit="1" customWidth="1"/>
    <col min="4" max="4" width="10.7109375" style="37" customWidth="1"/>
    <col min="5" max="10" width="6.7109375" style="2" customWidth="1"/>
    <col min="11" max="11" width="7.00390625" style="2" customWidth="1"/>
    <col min="12" max="12" width="8.140625" style="2" bestFit="1" customWidth="1"/>
    <col min="13" max="16384" width="9.140625" style="2" customWidth="1"/>
  </cols>
  <sheetData>
    <row r="1" spans="1:12" ht="17.25">
      <c r="A1" s="368" t="s">
        <v>17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70"/>
    </row>
    <row r="2" spans="1:12" ht="5.25" customHeight="1">
      <c r="A2" s="38"/>
      <c r="B2" s="39"/>
      <c r="C2" s="39"/>
      <c r="D2" s="39"/>
      <c r="E2" s="40"/>
      <c r="F2" s="40"/>
      <c r="G2" s="40"/>
      <c r="H2" s="40"/>
      <c r="I2" s="40"/>
      <c r="J2" s="40"/>
      <c r="K2" s="40"/>
      <c r="L2" s="41"/>
    </row>
    <row r="3" spans="1:12" ht="17.25" customHeight="1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9"/>
    </row>
    <row r="4" spans="1:12" ht="17.25" customHeight="1" thickBot="1">
      <c r="A4" s="362" t="s">
        <v>28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4"/>
    </row>
    <row r="5" spans="1:12" ht="15.75" thickBot="1">
      <c r="A5" s="359" t="s">
        <v>50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1"/>
    </row>
    <row r="6" spans="1:12" ht="12.75" customHeight="1" thickBot="1">
      <c r="A6" s="384" t="s">
        <v>0</v>
      </c>
      <c r="B6" s="386" t="s">
        <v>4</v>
      </c>
      <c r="C6" s="395" t="s">
        <v>11</v>
      </c>
      <c r="D6" s="408" t="s">
        <v>46</v>
      </c>
      <c r="E6" s="389" t="s">
        <v>6</v>
      </c>
      <c r="F6" s="389"/>
      <c r="G6" s="389"/>
      <c r="H6" s="389"/>
      <c r="I6" s="389"/>
      <c r="J6" s="400"/>
      <c r="K6" s="397" t="s">
        <v>9</v>
      </c>
      <c r="L6" s="382" t="s">
        <v>10</v>
      </c>
    </row>
    <row r="7" spans="1:12" ht="16.5" customHeight="1" thickBot="1">
      <c r="A7" s="410"/>
      <c r="B7" s="394"/>
      <c r="C7" s="396"/>
      <c r="D7" s="409"/>
      <c r="E7" s="30" t="s">
        <v>1</v>
      </c>
      <c r="F7" s="7" t="s">
        <v>7</v>
      </c>
      <c r="G7" s="7" t="s">
        <v>2</v>
      </c>
      <c r="H7" s="7" t="s">
        <v>8</v>
      </c>
      <c r="I7" s="7" t="s">
        <v>5</v>
      </c>
      <c r="J7" s="8" t="s">
        <v>3</v>
      </c>
      <c r="K7" s="398"/>
      <c r="L7" s="383"/>
    </row>
    <row r="8" spans="1:12" s="3" customFormat="1" ht="15.75" customHeight="1">
      <c r="A8" s="142">
        <v>1</v>
      </c>
      <c r="B8" s="143" t="s">
        <v>44</v>
      </c>
      <c r="C8" s="158" t="s">
        <v>40</v>
      </c>
      <c r="D8" s="220" t="s">
        <v>48</v>
      </c>
      <c r="E8" s="130">
        <v>172</v>
      </c>
      <c r="F8" s="131">
        <v>180</v>
      </c>
      <c r="G8" s="131">
        <v>204</v>
      </c>
      <c r="H8" s="132">
        <v>212</v>
      </c>
      <c r="I8" s="131">
        <v>215</v>
      </c>
      <c r="J8" s="133">
        <v>198</v>
      </c>
      <c r="K8" s="125">
        <f aca="true" t="shared" si="0" ref="K8:K19">SUM(E8:J8)</f>
        <v>1181</v>
      </c>
      <c r="L8" s="134">
        <f aca="true" t="shared" si="1" ref="L8:L19">IF(K8&gt;0,AVERAGE(E8:J8),0)</f>
        <v>196.83333333333334</v>
      </c>
    </row>
    <row r="9" spans="1:12" s="3" customFormat="1" ht="15.75" customHeight="1">
      <c r="A9" s="135">
        <f aca="true" t="shared" si="2" ref="A9:A19">A8+1</f>
        <v>2</v>
      </c>
      <c r="B9" s="136" t="s">
        <v>51</v>
      </c>
      <c r="C9" s="156" t="s">
        <v>60</v>
      </c>
      <c r="D9" s="169" t="s">
        <v>48</v>
      </c>
      <c r="E9" s="137">
        <v>176</v>
      </c>
      <c r="F9" s="138">
        <v>189</v>
      </c>
      <c r="G9" s="138">
        <v>162</v>
      </c>
      <c r="H9" s="139">
        <v>189</v>
      </c>
      <c r="I9" s="138">
        <v>202</v>
      </c>
      <c r="J9" s="140">
        <v>187</v>
      </c>
      <c r="K9" s="125">
        <f t="shared" si="0"/>
        <v>1105</v>
      </c>
      <c r="L9" s="141">
        <f t="shared" si="1"/>
        <v>184.16666666666666</v>
      </c>
    </row>
    <row r="10" spans="1:12" s="3" customFormat="1" ht="15.75" customHeight="1">
      <c r="A10" s="135">
        <f t="shared" si="2"/>
        <v>3</v>
      </c>
      <c r="B10" s="136" t="s">
        <v>52</v>
      </c>
      <c r="C10" s="156" t="s">
        <v>26</v>
      </c>
      <c r="D10" s="169" t="s">
        <v>49</v>
      </c>
      <c r="E10" s="137">
        <v>198</v>
      </c>
      <c r="F10" s="138">
        <v>182</v>
      </c>
      <c r="G10" s="138">
        <v>179</v>
      </c>
      <c r="H10" s="139">
        <v>176</v>
      </c>
      <c r="I10" s="138">
        <v>201</v>
      </c>
      <c r="J10" s="140">
        <v>192</v>
      </c>
      <c r="K10" s="125">
        <f t="shared" si="0"/>
        <v>1128</v>
      </c>
      <c r="L10" s="141">
        <f t="shared" si="1"/>
        <v>188</v>
      </c>
    </row>
    <row r="11" spans="1:12" s="3" customFormat="1" ht="15.75" customHeight="1">
      <c r="A11" s="135">
        <f t="shared" si="2"/>
        <v>4</v>
      </c>
      <c r="B11" s="136" t="s">
        <v>53</v>
      </c>
      <c r="C11" s="158" t="s">
        <v>39</v>
      </c>
      <c r="D11" s="220" t="s">
        <v>48</v>
      </c>
      <c r="E11" s="137">
        <v>185</v>
      </c>
      <c r="F11" s="138">
        <v>180</v>
      </c>
      <c r="G11" s="138">
        <v>159</v>
      </c>
      <c r="H11" s="139">
        <v>170</v>
      </c>
      <c r="I11" s="138">
        <v>150</v>
      </c>
      <c r="J11" s="140">
        <v>204</v>
      </c>
      <c r="K11" s="125">
        <f t="shared" si="0"/>
        <v>1048</v>
      </c>
      <c r="L11" s="141">
        <f t="shared" si="1"/>
        <v>174.66666666666666</v>
      </c>
    </row>
    <row r="12" spans="1:12" s="3" customFormat="1" ht="15.75" customHeight="1">
      <c r="A12" s="135">
        <f t="shared" si="2"/>
        <v>5</v>
      </c>
      <c r="B12" s="136" t="s">
        <v>54</v>
      </c>
      <c r="C12" s="156" t="s">
        <v>39</v>
      </c>
      <c r="D12" s="169" t="s">
        <v>48</v>
      </c>
      <c r="E12" s="137">
        <v>158</v>
      </c>
      <c r="F12" s="138">
        <v>183</v>
      </c>
      <c r="G12" s="138">
        <v>191</v>
      </c>
      <c r="H12" s="139">
        <v>159</v>
      </c>
      <c r="I12" s="138">
        <v>167</v>
      </c>
      <c r="J12" s="140">
        <v>200</v>
      </c>
      <c r="K12" s="125">
        <f t="shared" si="0"/>
        <v>1058</v>
      </c>
      <c r="L12" s="141">
        <f t="shared" si="1"/>
        <v>176.33333333333334</v>
      </c>
    </row>
    <row r="13" spans="1:12" s="3" customFormat="1" ht="15.75" customHeight="1">
      <c r="A13" s="135">
        <f t="shared" si="2"/>
        <v>6</v>
      </c>
      <c r="B13" s="143" t="s">
        <v>37</v>
      </c>
      <c r="C13" s="158" t="s">
        <v>40</v>
      </c>
      <c r="D13" s="220" t="s">
        <v>48</v>
      </c>
      <c r="E13" s="137">
        <v>179</v>
      </c>
      <c r="F13" s="138">
        <v>146</v>
      </c>
      <c r="G13" s="138">
        <v>190</v>
      </c>
      <c r="H13" s="139">
        <v>154</v>
      </c>
      <c r="I13" s="138">
        <v>166</v>
      </c>
      <c r="J13" s="140">
        <v>157</v>
      </c>
      <c r="K13" s="125">
        <f t="shared" si="0"/>
        <v>992</v>
      </c>
      <c r="L13" s="141">
        <f t="shared" si="1"/>
        <v>165.33333333333334</v>
      </c>
    </row>
    <row r="14" spans="1:12" s="3" customFormat="1" ht="15.75" customHeight="1">
      <c r="A14" s="135">
        <f t="shared" si="2"/>
        <v>7</v>
      </c>
      <c r="B14" s="136" t="s">
        <v>55</v>
      </c>
      <c r="C14" s="156" t="s">
        <v>27</v>
      </c>
      <c r="D14" s="169" t="s">
        <v>56</v>
      </c>
      <c r="E14" s="137">
        <v>135</v>
      </c>
      <c r="F14" s="138">
        <v>174</v>
      </c>
      <c r="G14" s="138">
        <v>175</v>
      </c>
      <c r="H14" s="139">
        <v>165</v>
      </c>
      <c r="I14" s="138">
        <v>183</v>
      </c>
      <c r="J14" s="140">
        <v>179</v>
      </c>
      <c r="K14" s="125">
        <f t="shared" si="0"/>
        <v>1011</v>
      </c>
      <c r="L14" s="141">
        <f t="shared" si="1"/>
        <v>168.5</v>
      </c>
    </row>
    <row r="15" spans="1:12" s="3" customFormat="1" ht="15.75" customHeight="1">
      <c r="A15" s="135">
        <f t="shared" si="2"/>
        <v>8</v>
      </c>
      <c r="B15" s="136" t="s">
        <v>57</v>
      </c>
      <c r="C15" s="156" t="s">
        <v>27</v>
      </c>
      <c r="D15" s="169" t="s">
        <v>56</v>
      </c>
      <c r="E15" s="137">
        <v>174</v>
      </c>
      <c r="F15" s="138">
        <v>152</v>
      </c>
      <c r="G15" s="138">
        <v>134</v>
      </c>
      <c r="H15" s="139">
        <v>147</v>
      </c>
      <c r="I15" s="138">
        <v>203</v>
      </c>
      <c r="J15" s="140">
        <v>179</v>
      </c>
      <c r="K15" s="125">
        <f t="shared" si="0"/>
        <v>989</v>
      </c>
      <c r="L15" s="141">
        <f t="shared" si="1"/>
        <v>164.83333333333334</v>
      </c>
    </row>
    <row r="16" spans="1:12" s="3" customFormat="1" ht="15.75" customHeight="1">
      <c r="A16" s="135">
        <f t="shared" si="2"/>
        <v>9</v>
      </c>
      <c r="B16" s="143" t="s">
        <v>36</v>
      </c>
      <c r="C16" s="158" t="s">
        <v>39</v>
      </c>
      <c r="D16" s="220" t="s">
        <v>48</v>
      </c>
      <c r="E16" s="137">
        <v>173</v>
      </c>
      <c r="F16" s="138">
        <v>146</v>
      </c>
      <c r="G16" s="138">
        <v>158</v>
      </c>
      <c r="H16" s="139">
        <v>163</v>
      </c>
      <c r="I16" s="138">
        <v>163</v>
      </c>
      <c r="J16" s="140">
        <v>180</v>
      </c>
      <c r="K16" s="125">
        <f t="shared" si="0"/>
        <v>983</v>
      </c>
      <c r="L16" s="141">
        <f t="shared" si="1"/>
        <v>163.83333333333334</v>
      </c>
    </row>
    <row r="17" spans="1:12" s="3" customFormat="1" ht="15.75" customHeight="1">
      <c r="A17" s="135">
        <f t="shared" si="2"/>
        <v>10</v>
      </c>
      <c r="B17" s="143" t="s">
        <v>58</v>
      </c>
      <c r="C17" s="158" t="s">
        <v>42</v>
      </c>
      <c r="D17" s="220" t="s">
        <v>49</v>
      </c>
      <c r="E17" s="144">
        <v>180</v>
      </c>
      <c r="F17" s="145">
        <v>167</v>
      </c>
      <c r="G17" s="145">
        <v>128</v>
      </c>
      <c r="H17" s="146">
        <v>174</v>
      </c>
      <c r="I17" s="145">
        <v>168</v>
      </c>
      <c r="J17" s="147">
        <v>156</v>
      </c>
      <c r="K17" s="126">
        <f t="shared" si="0"/>
        <v>973</v>
      </c>
      <c r="L17" s="148">
        <f t="shared" si="1"/>
        <v>162.16666666666666</v>
      </c>
    </row>
    <row r="18" spans="1:12" s="3" customFormat="1" ht="15.75" customHeight="1">
      <c r="A18" s="135">
        <f t="shared" si="2"/>
        <v>11</v>
      </c>
      <c r="B18" s="136" t="s">
        <v>59</v>
      </c>
      <c r="C18" s="156" t="s">
        <v>60</v>
      </c>
      <c r="D18" s="169" t="s">
        <v>49</v>
      </c>
      <c r="E18" s="137">
        <v>159</v>
      </c>
      <c r="F18" s="138">
        <v>113</v>
      </c>
      <c r="G18" s="138">
        <v>165</v>
      </c>
      <c r="H18" s="139">
        <v>163</v>
      </c>
      <c r="I18" s="138">
        <v>158</v>
      </c>
      <c r="J18" s="140">
        <v>177</v>
      </c>
      <c r="K18" s="126">
        <f t="shared" si="0"/>
        <v>935</v>
      </c>
      <c r="L18" s="141">
        <f t="shared" si="1"/>
        <v>155.83333333333334</v>
      </c>
    </row>
    <row r="19" spans="1:12" s="3" customFormat="1" ht="15.75" customHeight="1" thickBot="1">
      <c r="A19" s="135">
        <f t="shared" si="2"/>
        <v>12</v>
      </c>
      <c r="B19" s="150" t="s">
        <v>61</v>
      </c>
      <c r="C19" s="159" t="s">
        <v>39</v>
      </c>
      <c r="D19" s="170" t="s">
        <v>48</v>
      </c>
      <c r="E19" s="151">
        <v>161</v>
      </c>
      <c r="F19" s="152">
        <v>152</v>
      </c>
      <c r="G19" s="152">
        <v>133</v>
      </c>
      <c r="H19" s="153">
        <v>128</v>
      </c>
      <c r="I19" s="152">
        <v>176</v>
      </c>
      <c r="J19" s="154">
        <v>158</v>
      </c>
      <c r="K19" s="127">
        <f t="shared" si="0"/>
        <v>908</v>
      </c>
      <c r="L19" s="155">
        <f t="shared" si="1"/>
        <v>151.33333333333334</v>
      </c>
    </row>
    <row r="20" spans="2:4" ht="12.75">
      <c r="B20" s="22"/>
      <c r="C20" s="36"/>
      <c r="D20" s="36"/>
    </row>
    <row r="21" spans="2:4" ht="12.75">
      <c r="B21" s="22"/>
      <c r="C21" s="36"/>
      <c r="D21" s="36"/>
    </row>
    <row r="22" spans="2:4" ht="12.75">
      <c r="B22" s="22"/>
      <c r="C22" s="36"/>
      <c r="D22" s="36"/>
    </row>
    <row r="23" spans="2:4" ht="12.75">
      <c r="B23" s="22"/>
      <c r="C23" s="36"/>
      <c r="D23" s="36"/>
    </row>
    <row r="24" spans="2:4" ht="12.75">
      <c r="B24" s="22"/>
      <c r="C24" s="36"/>
      <c r="D24" s="36"/>
    </row>
    <row r="25" spans="2:4" ht="12.75">
      <c r="B25" s="22"/>
      <c r="C25" s="36"/>
      <c r="D25" s="36"/>
    </row>
    <row r="26" spans="2:4" ht="12.75">
      <c r="B26" s="22"/>
      <c r="C26" s="36"/>
      <c r="D26" s="36"/>
    </row>
    <row r="27" spans="2:4" ht="12.75">
      <c r="B27" s="22"/>
      <c r="C27" s="36"/>
      <c r="D27" s="36"/>
    </row>
    <row r="28" spans="2:4" ht="12.75">
      <c r="B28" s="22"/>
      <c r="C28" s="36"/>
      <c r="D28" s="36"/>
    </row>
    <row r="29" spans="2:4" ht="12.75">
      <c r="B29" s="22"/>
      <c r="C29" s="36"/>
      <c r="D29" s="36"/>
    </row>
    <row r="30" spans="2:4" ht="12.75">
      <c r="B30" s="22"/>
      <c r="C30" s="36"/>
      <c r="D30" s="36"/>
    </row>
    <row r="31" spans="2:4" ht="12.75">
      <c r="B31" s="22"/>
      <c r="C31" s="36"/>
      <c r="D31" s="36"/>
    </row>
    <row r="32" spans="2:4" ht="12.75">
      <c r="B32" s="22"/>
      <c r="C32" s="36"/>
      <c r="D32" s="36"/>
    </row>
    <row r="33" spans="2:4" ht="12.75">
      <c r="B33" s="22"/>
      <c r="C33" s="36"/>
      <c r="D33" s="36"/>
    </row>
    <row r="34" spans="2:4" ht="12.75">
      <c r="B34" s="22"/>
      <c r="C34" s="36"/>
      <c r="D34" s="36"/>
    </row>
    <row r="35" spans="2:4" ht="12.75">
      <c r="B35" s="22"/>
      <c r="C35" s="36"/>
      <c r="D35" s="36"/>
    </row>
    <row r="36" spans="2:4" ht="12.75">
      <c r="B36" s="22"/>
      <c r="C36" s="36"/>
      <c r="D36" s="36"/>
    </row>
    <row r="37" spans="2:4" ht="12.75">
      <c r="B37" s="22"/>
      <c r="C37" s="36"/>
      <c r="D37" s="36"/>
    </row>
    <row r="38" spans="2:4" ht="12.75">
      <c r="B38" s="22"/>
      <c r="C38" s="36"/>
      <c r="D38" s="36"/>
    </row>
    <row r="39" spans="2:4" ht="12.75">
      <c r="B39" s="22"/>
      <c r="C39" s="36"/>
      <c r="D39" s="36"/>
    </row>
    <row r="40" spans="2:4" ht="12.75">
      <c r="B40" s="22"/>
      <c r="C40" s="36"/>
      <c r="D40" s="36"/>
    </row>
    <row r="41" spans="2:4" ht="12.75">
      <c r="B41" s="22"/>
      <c r="C41" s="36"/>
      <c r="D41" s="36"/>
    </row>
    <row r="42" spans="2:4" ht="12.75">
      <c r="B42" s="22"/>
      <c r="C42" s="36"/>
      <c r="D42" s="36"/>
    </row>
    <row r="43" spans="2:4" ht="12.75">
      <c r="B43" s="22"/>
      <c r="C43" s="36"/>
      <c r="D43" s="36"/>
    </row>
    <row r="44" spans="2:4" ht="12.75">
      <c r="B44" s="22"/>
      <c r="C44" s="36"/>
      <c r="D44" s="36"/>
    </row>
    <row r="45" spans="2:4" ht="12.75">
      <c r="B45" s="22"/>
      <c r="C45" s="36"/>
      <c r="D45" s="36"/>
    </row>
    <row r="46" spans="2:4" ht="12.75">
      <c r="B46" s="22"/>
      <c r="C46" s="36"/>
      <c r="D46" s="36"/>
    </row>
    <row r="47" spans="2:4" ht="12.75">
      <c r="B47" s="22"/>
      <c r="C47" s="36"/>
      <c r="D47" s="36"/>
    </row>
    <row r="48" spans="2:4" ht="12.75">
      <c r="B48" s="22"/>
      <c r="C48" s="36"/>
      <c r="D48" s="36"/>
    </row>
    <row r="49" spans="2:4" ht="12.75">
      <c r="B49" s="22"/>
      <c r="C49" s="36"/>
      <c r="D49" s="36"/>
    </row>
    <row r="50" spans="2:4" ht="12.75">
      <c r="B50" s="22"/>
      <c r="C50" s="36"/>
      <c r="D50" s="36"/>
    </row>
    <row r="51" spans="2:4" ht="12.75">
      <c r="B51" s="22"/>
      <c r="C51" s="36"/>
      <c r="D51" s="36"/>
    </row>
    <row r="52" spans="2:4" ht="12.75">
      <c r="B52" s="22"/>
      <c r="C52" s="36"/>
      <c r="D52" s="36"/>
    </row>
    <row r="53" spans="2:4" ht="12.75">
      <c r="B53" s="22"/>
      <c r="C53" s="36"/>
      <c r="D53" s="36"/>
    </row>
    <row r="54" spans="2:4" ht="12.75">
      <c r="B54" s="22"/>
      <c r="C54" s="36"/>
      <c r="D54" s="36"/>
    </row>
    <row r="55" spans="2:4" ht="12.75">
      <c r="B55" s="22"/>
      <c r="C55" s="36"/>
      <c r="D55" s="36"/>
    </row>
    <row r="56" spans="2:4" ht="12.75">
      <c r="B56" s="22"/>
      <c r="C56" s="36"/>
      <c r="D56" s="36"/>
    </row>
    <row r="57" spans="2:4" ht="12.75">
      <c r="B57" s="22"/>
      <c r="C57" s="36"/>
      <c r="D57" s="36"/>
    </row>
    <row r="58" spans="2:4" ht="12.75">
      <c r="B58" s="22"/>
      <c r="C58" s="36"/>
      <c r="D58" s="36"/>
    </row>
    <row r="59" spans="2:4" ht="12.75">
      <c r="B59" s="22"/>
      <c r="C59" s="36"/>
      <c r="D59" s="36"/>
    </row>
    <row r="60" spans="2:4" ht="12.75">
      <c r="B60" s="22"/>
      <c r="C60" s="36"/>
      <c r="D60" s="36"/>
    </row>
    <row r="61" spans="2:4" ht="12.75">
      <c r="B61" s="22"/>
      <c r="C61" s="36"/>
      <c r="D61" s="36"/>
    </row>
    <row r="62" spans="2:4" ht="12.75">
      <c r="B62" s="22"/>
      <c r="C62" s="36"/>
      <c r="D62" s="36"/>
    </row>
    <row r="63" spans="2:4" ht="12.75">
      <c r="B63" s="22"/>
      <c r="C63" s="36"/>
      <c r="D63" s="36"/>
    </row>
    <row r="64" spans="2:4" ht="12.75">
      <c r="B64" s="22"/>
      <c r="C64" s="36"/>
      <c r="D64" s="36"/>
    </row>
    <row r="65" spans="2:4" ht="12.75">
      <c r="B65" s="22"/>
      <c r="C65" s="36"/>
      <c r="D65" s="36"/>
    </row>
    <row r="66" spans="2:4" ht="12.75">
      <c r="B66" s="22"/>
      <c r="C66" s="36"/>
      <c r="D66" s="36"/>
    </row>
    <row r="67" spans="2:4" ht="12.75">
      <c r="B67" s="22"/>
      <c r="C67" s="36"/>
      <c r="D67" s="36"/>
    </row>
    <row r="68" spans="2:4" ht="12.75">
      <c r="B68" s="22"/>
      <c r="C68" s="36"/>
      <c r="D68" s="36"/>
    </row>
    <row r="69" spans="2:4" ht="12.75">
      <c r="B69" s="22"/>
      <c r="C69" s="36"/>
      <c r="D69" s="36"/>
    </row>
    <row r="70" spans="2:4" ht="12.75">
      <c r="B70" s="22"/>
      <c r="C70" s="36"/>
      <c r="D70" s="36"/>
    </row>
    <row r="71" spans="2:4" ht="12.75">
      <c r="B71" s="22"/>
      <c r="C71" s="36"/>
      <c r="D71" s="36"/>
    </row>
    <row r="72" spans="2:4" ht="12.75">
      <c r="B72" s="22"/>
      <c r="C72" s="36"/>
      <c r="D72" s="36"/>
    </row>
    <row r="73" spans="2:4" ht="12.75">
      <c r="B73" s="22"/>
      <c r="C73" s="36"/>
      <c r="D73" s="36"/>
    </row>
    <row r="74" spans="2:4" ht="12.75">
      <c r="B74" s="22"/>
      <c r="C74" s="36"/>
      <c r="D74" s="36"/>
    </row>
    <row r="75" spans="2:4" ht="12.75">
      <c r="B75" s="22"/>
      <c r="C75" s="36"/>
      <c r="D75" s="36"/>
    </row>
    <row r="76" spans="2:4" ht="12.75">
      <c r="B76" s="22"/>
      <c r="C76" s="36"/>
      <c r="D76" s="36"/>
    </row>
    <row r="77" spans="2:4" ht="12.75">
      <c r="B77" s="22"/>
      <c r="C77" s="36"/>
      <c r="D77" s="36"/>
    </row>
    <row r="78" spans="2:4" ht="12.75">
      <c r="B78" s="22"/>
      <c r="C78" s="36"/>
      <c r="D78" s="36"/>
    </row>
    <row r="79" spans="2:4" ht="12.75">
      <c r="B79" s="22"/>
      <c r="C79" s="36"/>
      <c r="D79" s="36"/>
    </row>
    <row r="80" spans="2:4" ht="12.75">
      <c r="B80" s="22"/>
      <c r="C80" s="36"/>
      <c r="D80" s="36"/>
    </row>
    <row r="81" spans="2:4" ht="12.75">
      <c r="B81" s="22"/>
      <c r="C81" s="36"/>
      <c r="D81" s="36"/>
    </row>
    <row r="82" spans="2:4" ht="12.75">
      <c r="B82" s="22"/>
      <c r="C82" s="36"/>
      <c r="D82" s="36"/>
    </row>
    <row r="83" spans="2:4" ht="12.75">
      <c r="B83" s="22"/>
      <c r="C83" s="36"/>
      <c r="D83" s="36"/>
    </row>
    <row r="84" spans="2:4" ht="12.75">
      <c r="B84" s="22"/>
      <c r="C84" s="36"/>
      <c r="D84" s="36"/>
    </row>
    <row r="85" spans="2:4" ht="12.75">
      <c r="B85" s="22"/>
      <c r="C85" s="36"/>
      <c r="D85" s="36"/>
    </row>
    <row r="86" spans="2:4" ht="12.75">
      <c r="B86" s="22"/>
      <c r="C86" s="36"/>
      <c r="D86" s="36"/>
    </row>
    <row r="87" spans="2:4" ht="12.75">
      <c r="B87" s="22"/>
      <c r="C87" s="36"/>
      <c r="D87" s="36"/>
    </row>
    <row r="88" spans="2:4" ht="12.75">
      <c r="B88" s="22"/>
      <c r="C88" s="36"/>
      <c r="D88" s="36"/>
    </row>
    <row r="89" spans="2:4" ht="12.75">
      <c r="B89" s="22"/>
      <c r="C89" s="36"/>
      <c r="D89" s="36"/>
    </row>
    <row r="90" spans="2:4" ht="12.75">
      <c r="B90" s="22"/>
      <c r="C90" s="36"/>
      <c r="D90" s="36"/>
    </row>
    <row r="91" spans="2:4" ht="12.75">
      <c r="B91" s="22"/>
      <c r="C91" s="36"/>
      <c r="D91" s="36"/>
    </row>
    <row r="92" spans="2:4" ht="12.75">
      <c r="B92" s="22"/>
      <c r="C92" s="36"/>
      <c r="D92" s="36"/>
    </row>
    <row r="93" spans="2:4" ht="12.75">
      <c r="B93" s="22"/>
      <c r="C93" s="36"/>
      <c r="D93" s="36"/>
    </row>
    <row r="94" spans="2:4" ht="12.75">
      <c r="B94" s="22"/>
      <c r="C94" s="36"/>
      <c r="D94" s="36"/>
    </row>
    <row r="95" spans="2:4" ht="12.75">
      <c r="B95" s="22"/>
      <c r="C95" s="36"/>
      <c r="D95" s="36"/>
    </row>
    <row r="96" spans="2:4" ht="12.75">
      <c r="B96" s="22"/>
      <c r="C96" s="36"/>
      <c r="D96" s="36"/>
    </row>
    <row r="97" spans="2:4" ht="12.75">
      <c r="B97" s="22"/>
      <c r="C97" s="36"/>
      <c r="D97" s="36"/>
    </row>
  </sheetData>
  <sheetProtection/>
  <mergeCells count="11">
    <mergeCell ref="A1:L1"/>
    <mergeCell ref="A3:L3"/>
    <mergeCell ref="K6:K7"/>
    <mergeCell ref="L6:L7"/>
    <mergeCell ref="A6:A7"/>
    <mergeCell ref="B6:B7"/>
    <mergeCell ref="C6:C7"/>
    <mergeCell ref="E6:J6"/>
    <mergeCell ref="D6:D7"/>
    <mergeCell ref="A5:L5"/>
    <mergeCell ref="A4:L4"/>
  </mergeCells>
  <conditionalFormatting sqref="E8:J19">
    <cfRule type="cellIs" priority="2" dxfId="0" operator="greaterThanOrEqual" stopIfTrue="1">
      <formula>200</formula>
    </cfRule>
  </conditionalFormatting>
  <printOptions/>
  <pageMargins left="0.35433070866141736" right="0.1968503937007874" top="0.7874015748031497" bottom="0.3937007874015748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8"/>
  <sheetViews>
    <sheetView zoomScale="85" zoomScaleNormal="85" zoomScalePageLayoutView="0" workbookViewId="0" topLeftCell="A5">
      <selection activeCell="B9" sqref="B9:D9"/>
    </sheetView>
  </sheetViews>
  <sheetFormatPr defaultColWidth="9.140625" defaultRowHeight="12.75"/>
  <cols>
    <col min="1" max="1" width="5.140625" style="2" customWidth="1"/>
    <col min="2" max="2" width="23.7109375" style="18" customWidth="1"/>
    <col min="3" max="3" width="13.28125" style="37" customWidth="1"/>
    <col min="4" max="4" width="10.7109375" style="37" customWidth="1"/>
    <col min="5" max="10" width="6.7109375" style="2" customWidth="1"/>
    <col min="11" max="11" width="7.00390625" style="2" customWidth="1"/>
    <col min="12" max="12" width="8.140625" style="2" bestFit="1" customWidth="1"/>
    <col min="13" max="16384" width="9.140625" style="2" customWidth="1"/>
  </cols>
  <sheetData>
    <row r="1" spans="1:12" ht="17.25">
      <c r="A1" s="368" t="s">
        <v>17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70"/>
    </row>
    <row r="2" spans="1:12" ht="5.25" customHeight="1">
      <c r="A2" s="38"/>
      <c r="B2" s="39"/>
      <c r="C2" s="39"/>
      <c r="D2" s="39"/>
      <c r="E2" s="40"/>
      <c r="F2" s="40"/>
      <c r="G2" s="40"/>
      <c r="H2" s="40"/>
      <c r="I2" s="40"/>
      <c r="J2" s="40"/>
      <c r="K2" s="40"/>
      <c r="L2" s="41"/>
    </row>
    <row r="3" spans="1:12" s="95" customFormat="1" ht="17.25" customHeight="1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9"/>
    </row>
    <row r="4" spans="1:12" s="196" customFormat="1" ht="17.25" customHeight="1" thickBot="1">
      <c r="A4" s="362" t="s">
        <v>28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4"/>
    </row>
    <row r="5" spans="1:12" ht="15.75" thickBot="1">
      <c r="A5" s="411" t="s">
        <v>62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3"/>
    </row>
    <row r="6" spans="1:12" ht="12.75" customHeight="1" thickBot="1">
      <c r="A6" s="384" t="s">
        <v>0</v>
      </c>
      <c r="B6" s="386" t="s">
        <v>4</v>
      </c>
      <c r="C6" s="395" t="s">
        <v>11</v>
      </c>
      <c r="D6" s="408" t="s">
        <v>46</v>
      </c>
      <c r="E6" s="389" t="s">
        <v>6</v>
      </c>
      <c r="F6" s="389"/>
      <c r="G6" s="389"/>
      <c r="H6" s="389"/>
      <c r="I6" s="389"/>
      <c r="J6" s="400"/>
      <c r="K6" s="397" t="s">
        <v>9</v>
      </c>
      <c r="L6" s="382" t="s">
        <v>10</v>
      </c>
    </row>
    <row r="7" spans="1:12" ht="16.5" customHeight="1" thickBot="1">
      <c r="A7" s="385"/>
      <c r="B7" s="394"/>
      <c r="C7" s="396"/>
      <c r="D7" s="409"/>
      <c r="E7" s="30" t="s">
        <v>1</v>
      </c>
      <c r="F7" s="7" t="s">
        <v>7</v>
      </c>
      <c r="G7" s="7" t="s">
        <v>2</v>
      </c>
      <c r="H7" s="7" t="s">
        <v>8</v>
      </c>
      <c r="I7" s="7" t="s">
        <v>5</v>
      </c>
      <c r="J7" s="8" t="s">
        <v>3</v>
      </c>
      <c r="K7" s="398"/>
      <c r="L7" s="383"/>
    </row>
    <row r="8" spans="1:12" s="3" customFormat="1" ht="15.75" customHeight="1">
      <c r="A8" s="128">
        <v>1</v>
      </c>
      <c r="B8" s="143" t="s">
        <v>32</v>
      </c>
      <c r="C8" s="158" t="s">
        <v>27</v>
      </c>
      <c r="D8" s="220" t="s">
        <v>47</v>
      </c>
      <c r="E8" s="130">
        <v>234</v>
      </c>
      <c r="F8" s="131">
        <v>169</v>
      </c>
      <c r="G8" s="131">
        <v>214</v>
      </c>
      <c r="H8" s="132">
        <v>234</v>
      </c>
      <c r="I8" s="131">
        <v>201</v>
      </c>
      <c r="J8" s="133">
        <v>195</v>
      </c>
      <c r="K8" s="124">
        <f aca="true" t="shared" si="0" ref="K8:K31">SUM(E8:J8)</f>
        <v>1247</v>
      </c>
      <c r="L8" s="134">
        <f aca="true" t="shared" si="1" ref="L8:L31">IF(K8&gt;0,AVERAGE(E8:J8),0)</f>
        <v>207.83333333333334</v>
      </c>
    </row>
    <row r="9" spans="1:12" s="3" customFormat="1" ht="15.75" customHeight="1">
      <c r="A9" s="135">
        <f aca="true" t="shared" si="2" ref="A9:A31">A8+1</f>
        <v>2</v>
      </c>
      <c r="B9" s="136" t="s">
        <v>82</v>
      </c>
      <c r="C9" s="158" t="s">
        <v>68</v>
      </c>
      <c r="D9" s="220" t="s">
        <v>48</v>
      </c>
      <c r="E9" s="137">
        <v>217</v>
      </c>
      <c r="F9" s="138">
        <v>175</v>
      </c>
      <c r="G9" s="138">
        <v>215</v>
      </c>
      <c r="H9" s="139">
        <v>240</v>
      </c>
      <c r="I9" s="138">
        <v>174</v>
      </c>
      <c r="J9" s="140">
        <v>179</v>
      </c>
      <c r="K9" s="125">
        <f t="shared" si="0"/>
        <v>1200</v>
      </c>
      <c r="L9" s="141">
        <f t="shared" si="1"/>
        <v>200</v>
      </c>
    </row>
    <row r="10" spans="1:12" s="3" customFormat="1" ht="15.75" customHeight="1">
      <c r="A10" s="135">
        <f t="shared" si="2"/>
        <v>3</v>
      </c>
      <c r="B10" s="136" t="s">
        <v>88</v>
      </c>
      <c r="C10" s="156" t="s">
        <v>68</v>
      </c>
      <c r="D10" s="169" t="s">
        <v>47</v>
      </c>
      <c r="E10" s="137">
        <v>144</v>
      </c>
      <c r="F10" s="138">
        <v>204</v>
      </c>
      <c r="G10" s="138">
        <v>224</v>
      </c>
      <c r="H10" s="139">
        <v>174</v>
      </c>
      <c r="I10" s="138">
        <v>181</v>
      </c>
      <c r="J10" s="140">
        <v>242</v>
      </c>
      <c r="K10" s="125">
        <f t="shared" si="0"/>
        <v>1169</v>
      </c>
      <c r="L10" s="141">
        <f t="shared" si="1"/>
        <v>194.83333333333334</v>
      </c>
    </row>
    <row r="11" spans="1:12" s="3" customFormat="1" ht="15.75" customHeight="1">
      <c r="A11" s="142">
        <f t="shared" si="2"/>
        <v>4</v>
      </c>
      <c r="B11" s="136" t="s">
        <v>33</v>
      </c>
      <c r="C11" s="156" t="s">
        <v>103</v>
      </c>
      <c r="D11" s="169"/>
      <c r="E11" s="144">
        <v>220</v>
      </c>
      <c r="F11" s="145">
        <v>155</v>
      </c>
      <c r="G11" s="145">
        <v>198</v>
      </c>
      <c r="H11" s="146">
        <v>168</v>
      </c>
      <c r="I11" s="145">
        <v>240</v>
      </c>
      <c r="J11" s="147">
        <v>182</v>
      </c>
      <c r="K11" s="126">
        <f t="shared" si="0"/>
        <v>1163</v>
      </c>
      <c r="L11" s="148">
        <f t="shared" si="1"/>
        <v>193.83333333333334</v>
      </c>
    </row>
    <row r="12" spans="1:12" s="3" customFormat="1" ht="15.75" customHeight="1">
      <c r="A12" s="135">
        <f t="shared" si="2"/>
        <v>5</v>
      </c>
      <c r="B12" s="136" t="s">
        <v>79</v>
      </c>
      <c r="C12" s="156" t="s">
        <v>66</v>
      </c>
      <c r="D12" s="169" t="s">
        <v>47</v>
      </c>
      <c r="E12" s="137">
        <v>185</v>
      </c>
      <c r="F12" s="138">
        <v>212</v>
      </c>
      <c r="G12" s="138">
        <v>178</v>
      </c>
      <c r="H12" s="139">
        <v>203</v>
      </c>
      <c r="I12" s="138">
        <v>149</v>
      </c>
      <c r="J12" s="140">
        <v>226</v>
      </c>
      <c r="K12" s="125">
        <f t="shared" si="0"/>
        <v>1153</v>
      </c>
      <c r="L12" s="141">
        <f t="shared" si="1"/>
        <v>192.16666666666666</v>
      </c>
    </row>
    <row r="13" spans="1:12" s="3" customFormat="1" ht="15.75" customHeight="1">
      <c r="A13" s="135">
        <f t="shared" si="2"/>
        <v>6</v>
      </c>
      <c r="B13" s="136" t="s">
        <v>55</v>
      </c>
      <c r="C13" s="156" t="s">
        <v>27</v>
      </c>
      <c r="D13" s="169" t="s">
        <v>56</v>
      </c>
      <c r="E13" s="137">
        <v>202</v>
      </c>
      <c r="F13" s="138">
        <v>213</v>
      </c>
      <c r="G13" s="138">
        <v>188</v>
      </c>
      <c r="H13" s="139">
        <v>192</v>
      </c>
      <c r="I13" s="138">
        <v>161</v>
      </c>
      <c r="J13" s="140">
        <v>186</v>
      </c>
      <c r="K13" s="125">
        <f t="shared" si="0"/>
        <v>1142</v>
      </c>
      <c r="L13" s="141">
        <f t="shared" si="1"/>
        <v>190.33333333333334</v>
      </c>
    </row>
    <row r="14" spans="1:12" s="3" customFormat="1" ht="15.75" customHeight="1">
      <c r="A14" s="135">
        <f t="shared" si="2"/>
        <v>7</v>
      </c>
      <c r="B14" s="136" t="s">
        <v>67</v>
      </c>
      <c r="C14" s="156" t="s">
        <v>66</v>
      </c>
      <c r="D14" s="169" t="s">
        <v>47</v>
      </c>
      <c r="E14" s="137">
        <v>180</v>
      </c>
      <c r="F14" s="138">
        <v>186</v>
      </c>
      <c r="G14" s="138">
        <v>214</v>
      </c>
      <c r="H14" s="139">
        <v>203</v>
      </c>
      <c r="I14" s="138">
        <v>174</v>
      </c>
      <c r="J14" s="140">
        <v>185</v>
      </c>
      <c r="K14" s="125">
        <f t="shared" si="0"/>
        <v>1142</v>
      </c>
      <c r="L14" s="141">
        <f t="shared" si="1"/>
        <v>190.33333333333334</v>
      </c>
    </row>
    <row r="15" spans="1:12" s="3" customFormat="1" ht="15.75" customHeight="1">
      <c r="A15" s="142">
        <f t="shared" si="2"/>
        <v>8</v>
      </c>
      <c r="B15" s="136" t="s">
        <v>53</v>
      </c>
      <c r="C15" s="156" t="s">
        <v>39</v>
      </c>
      <c r="D15" s="220" t="s">
        <v>48</v>
      </c>
      <c r="E15" s="144">
        <v>206</v>
      </c>
      <c r="F15" s="145">
        <v>197</v>
      </c>
      <c r="G15" s="145">
        <v>168</v>
      </c>
      <c r="H15" s="146">
        <v>181</v>
      </c>
      <c r="I15" s="145">
        <v>191</v>
      </c>
      <c r="J15" s="147">
        <v>188</v>
      </c>
      <c r="K15" s="126">
        <f t="shared" si="0"/>
        <v>1131</v>
      </c>
      <c r="L15" s="148">
        <f t="shared" si="1"/>
        <v>188.5</v>
      </c>
    </row>
    <row r="16" spans="1:12" s="3" customFormat="1" ht="15.75" customHeight="1">
      <c r="A16" s="135">
        <f t="shared" si="2"/>
        <v>9</v>
      </c>
      <c r="B16" s="143" t="s">
        <v>78</v>
      </c>
      <c r="C16" s="158" t="s">
        <v>76</v>
      </c>
      <c r="D16" s="220" t="s">
        <v>48</v>
      </c>
      <c r="E16" s="137">
        <v>191</v>
      </c>
      <c r="F16" s="138">
        <v>180</v>
      </c>
      <c r="G16" s="138">
        <v>203</v>
      </c>
      <c r="H16" s="139">
        <v>167</v>
      </c>
      <c r="I16" s="138">
        <v>208</v>
      </c>
      <c r="J16" s="140">
        <v>183</v>
      </c>
      <c r="K16" s="125">
        <f t="shared" si="0"/>
        <v>1132</v>
      </c>
      <c r="L16" s="141">
        <f t="shared" si="1"/>
        <v>188.66666666666666</v>
      </c>
    </row>
    <row r="17" spans="1:12" s="3" customFormat="1" ht="15.75" customHeight="1">
      <c r="A17" s="135">
        <f t="shared" si="2"/>
        <v>10</v>
      </c>
      <c r="B17" s="143" t="s">
        <v>86</v>
      </c>
      <c r="C17" s="158" t="s">
        <v>68</v>
      </c>
      <c r="D17" s="220" t="s">
        <v>47</v>
      </c>
      <c r="E17" s="137">
        <v>176</v>
      </c>
      <c r="F17" s="138">
        <v>180</v>
      </c>
      <c r="G17" s="138">
        <v>148</v>
      </c>
      <c r="H17" s="139">
        <v>189</v>
      </c>
      <c r="I17" s="138">
        <v>204</v>
      </c>
      <c r="J17" s="140">
        <v>203</v>
      </c>
      <c r="K17" s="125">
        <f t="shared" si="0"/>
        <v>1100</v>
      </c>
      <c r="L17" s="141">
        <f t="shared" si="1"/>
        <v>183.33333333333334</v>
      </c>
    </row>
    <row r="18" spans="1:12" s="3" customFormat="1" ht="15.75" customHeight="1">
      <c r="A18" s="135">
        <f t="shared" si="2"/>
        <v>11</v>
      </c>
      <c r="B18" s="136" t="s">
        <v>87</v>
      </c>
      <c r="C18" s="156" t="s">
        <v>66</v>
      </c>
      <c r="D18" s="169" t="s">
        <v>49</v>
      </c>
      <c r="E18" s="137">
        <v>162</v>
      </c>
      <c r="F18" s="138">
        <v>204</v>
      </c>
      <c r="G18" s="138">
        <v>189</v>
      </c>
      <c r="H18" s="139">
        <v>182</v>
      </c>
      <c r="I18" s="138">
        <v>171</v>
      </c>
      <c r="J18" s="140">
        <v>188</v>
      </c>
      <c r="K18" s="125">
        <f t="shared" si="0"/>
        <v>1096</v>
      </c>
      <c r="L18" s="141">
        <f t="shared" si="1"/>
        <v>182.66666666666666</v>
      </c>
    </row>
    <row r="19" spans="1:12" s="3" customFormat="1" ht="15.75" customHeight="1">
      <c r="A19" s="135">
        <f t="shared" si="2"/>
        <v>12</v>
      </c>
      <c r="B19" s="136" t="s">
        <v>71</v>
      </c>
      <c r="C19" s="156" t="s">
        <v>89</v>
      </c>
      <c r="D19" s="169" t="s">
        <v>48</v>
      </c>
      <c r="E19" s="137">
        <v>204</v>
      </c>
      <c r="F19" s="138">
        <v>165</v>
      </c>
      <c r="G19" s="138">
        <v>201</v>
      </c>
      <c r="H19" s="139">
        <v>152</v>
      </c>
      <c r="I19" s="138">
        <v>174</v>
      </c>
      <c r="J19" s="140">
        <v>196</v>
      </c>
      <c r="K19" s="125">
        <f t="shared" si="0"/>
        <v>1092</v>
      </c>
      <c r="L19" s="141">
        <f t="shared" si="1"/>
        <v>182</v>
      </c>
    </row>
    <row r="20" spans="1:12" s="3" customFormat="1" ht="15.75" customHeight="1">
      <c r="A20" s="135">
        <f t="shared" si="2"/>
        <v>13</v>
      </c>
      <c r="B20" s="136" t="s">
        <v>83</v>
      </c>
      <c r="C20" s="156" t="s">
        <v>84</v>
      </c>
      <c r="D20" s="169" t="s">
        <v>49</v>
      </c>
      <c r="E20" s="137">
        <v>197</v>
      </c>
      <c r="F20" s="138">
        <v>192</v>
      </c>
      <c r="G20" s="138">
        <v>193</v>
      </c>
      <c r="H20" s="139">
        <v>142</v>
      </c>
      <c r="I20" s="138">
        <v>171</v>
      </c>
      <c r="J20" s="140">
        <v>191</v>
      </c>
      <c r="K20" s="125">
        <f t="shared" si="0"/>
        <v>1086</v>
      </c>
      <c r="L20" s="141">
        <f t="shared" si="1"/>
        <v>181</v>
      </c>
    </row>
    <row r="21" spans="1:12" s="3" customFormat="1" ht="15.75" customHeight="1">
      <c r="A21" s="135">
        <f t="shared" si="2"/>
        <v>14</v>
      </c>
      <c r="B21" s="136" t="s">
        <v>85</v>
      </c>
      <c r="C21" s="156" t="s">
        <v>84</v>
      </c>
      <c r="D21" s="169" t="s">
        <v>47</v>
      </c>
      <c r="E21" s="137">
        <v>165</v>
      </c>
      <c r="F21" s="138">
        <v>162</v>
      </c>
      <c r="G21" s="138">
        <v>176</v>
      </c>
      <c r="H21" s="139">
        <v>180</v>
      </c>
      <c r="I21" s="138">
        <v>192</v>
      </c>
      <c r="J21" s="140">
        <v>205</v>
      </c>
      <c r="K21" s="125">
        <f t="shared" si="0"/>
        <v>1080</v>
      </c>
      <c r="L21" s="141">
        <f t="shared" si="1"/>
        <v>180</v>
      </c>
    </row>
    <row r="22" spans="1:12" s="3" customFormat="1" ht="15.75" customHeight="1">
      <c r="A22" s="135">
        <f t="shared" si="2"/>
        <v>15</v>
      </c>
      <c r="B22" s="136" t="s">
        <v>74</v>
      </c>
      <c r="C22" s="156" t="s">
        <v>89</v>
      </c>
      <c r="D22" s="169" t="s">
        <v>49</v>
      </c>
      <c r="E22" s="137">
        <v>201</v>
      </c>
      <c r="F22" s="138">
        <v>190</v>
      </c>
      <c r="G22" s="138">
        <v>140</v>
      </c>
      <c r="H22" s="139">
        <v>138</v>
      </c>
      <c r="I22" s="138">
        <v>191</v>
      </c>
      <c r="J22" s="140">
        <v>188</v>
      </c>
      <c r="K22" s="125">
        <f t="shared" si="0"/>
        <v>1048</v>
      </c>
      <c r="L22" s="141">
        <f t="shared" si="1"/>
        <v>174.66666666666666</v>
      </c>
    </row>
    <row r="23" spans="1:12" s="3" customFormat="1" ht="15.75" customHeight="1">
      <c r="A23" s="135">
        <f t="shared" si="2"/>
        <v>16</v>
      </c>
      <c r="B23" s="136" t="s">
        <v>77</v>
      </c>
      <c r="C23" s="156" t="s">
        <v>66</v>
      </c>
      <c r="D23" s="169" t="s">
        <v>56</v>
      </c>
      <c r="E23" s="137">
        <v>188</v>
      </c>
      <c r="F23" s="138">
        <v>186</v>
      </c>
      <c r="G23" s="138">
        <v>147</v>
      </c>
      <c r="H23" s="139">
        <v>171</v>
      </c>
      <c r="I23" s="138">
        <v>174</v>
      </c>
      <c r="J23" s="140">
        <v>182</v>
      </c>
      <c r="K23" s="125">
        <f t="shared" si="0"/>
        <v>1048</v>
      </c>
      <c r="L23" s="141">
        <f t="shared" si="1"/>
        <v>174.66666666666666</v>
      </c>
    </row>
    <row r="24" spans="1:12" s="3" customFormat="1" ht="15.75" customHeight="1">
      <c r="A24" s="135">
        <f t="shared" si="2"/>
        <v>17</v>
      </c>
      <c r="B24" s="136" t="s">
        <v>69</v>
      </c>
      <c r="C24" s="156" t="s">
        <v>68</v>
      </c>
      <c r="D24" s="169" t="s">
        <v>56</v>
      </c>
      <c r="E24" s="137">
        <v>158</v>
      </c>
      <c r="F24" s="138">
        <v>149</v>
      </c>
      <c r="G24" s="138">
        <v>139</v>
      </c>
      <c r="H24" s="139">
        <v>199</v>
      </c>
      <c r="I24" s="138">
        <v>176</v>
      </c>
      <c r="J24" s="140">
        <v>209</v>
      </c>
      <c r="K24" s="125">
        <f t="shared" si="0"/>
        <v>1030</v>
      </c>
      <c r="L24" s="141">
        <f t="shared" si="1"/>
        <v>171.66666666666666</v>
      </c>
    </row>
    <row r="25" spans="1:12" s="3" customFormat="1" ht="15.75" customHeight="1">
      <c r="A25" s="135">
        <f t="shared" si="2"/>
        <v>18</v>
      </c>
      <c r="B25" s="136" t="s">
        <v>75</v>
      </c>
      <c r="C25" s="156" t="s">
        <v>76</v>
      </c>
      <c r="D25" s="169" t="s">
        <v>48</v>
      </c>
      <c r="E25" s="137">
        <v>202</v>
      </c>
      <c r="F25" s="138">
        <v>162</v>
      </c>
      <c r="G25" s="138">
        <v>189</v>
      </c>
      <c r="H25" s="139">
        <v>171</v>
      </c>
      <c r="I25" s="138">
        <v>167</v>
      </c>
      <c r="J25" s="140">
        <v>132</v>
      </c>
      <c r="K25" s="125">
        <f t="shared" si="0"/>
        <v>1023</v>
      </c>
      <c r="L25" s="141">
        <f t="shared" si="1"/>
        <v>170.5</v>
      </c>
    </row>
    <row r="26" spans="1:12" s="3" customFormat="1" ht="15.75" customHeight="1">
      <c r="A26" s="135">
        <f t="shared" si="2"/>
        <v>19</v>
      </c>
      <c r="B26" s="136" t="s">
        <v>38</v>
      </c>
      <c r="C26" s="156" t="s">
        <v>39</v>
      </c>
      <c r="D26" s="169" t="s">
        <v>47</v>
      </c>
      <c r="E26" s="137">
        <v>145</v>
      </c>
      <c r="F26" s="138">
        <v>168</v>
      </c>
      <c r="G26" s="138">
        <v>251</v>
      </c>
      <c r="H26" s="139">
        <v>131</v>
      </c>
      <c r="I26" s="138">
        <v>170</v>
      </c>
      <c r="J26" s="140">
        <v>145</v>
      </c>
      <c r="K26" s="125">
        <f t="shared" si="0"/>
        <v>1010</v>
      </c>
      <c r="L26" s="141">
        <f t="shared" si="1"/>
        <v>168.33333333333334</v>
      </c>
    </row>
    <row r="27" spans="1:12" s="3" customFormat="1" ht="15.75" customHeight="1">
      <c r="A27" s="135">
        <f t="shared" si="2"/>
        <v>20</v>
      </c>
      <c r="B27" s="136" t="s">
        <v>45</v>
      </c>
      <c r="C27" s="156" t="s">
        <v>42</v>
      </c>
      <c r="D27" s="169" t="s">
        <v>49</v>
      </c>
      <c r="E27" s="137">
        <v>191</v>
      </c>
      <c r="F27" s="138">
        <v>173</v>
      </c>
      <c r="G27" s="138">
        <v>165</v>
      </c>
      <c r="H27" s="139">
        <v>140</v>
      </c>
      <c r="I27" s="138">
        <v>133</v>
      </c>
      <c r="J27" s="140">
        <v>200</v>
      </c>
      <c r="K27" s="125">
        <f t="shared" si="0"/>
        <v>1002</v>
      </c>
      <c r="L27" s="141">
        <f t="shared" si="1"/>
        <v>167</v>
      </c>
    </row>
    <row r="28" spans="1:12" s="3" customFormat="1" ht="15.75" customHeight="1">
      <c r="A28" s="135">
        <f t="shared" si="2"/>
        <v>21</v>
      </c>
      <c r="B28" s="136" t="s">
        <v>70</v>
      </c>
      <c r="C28" s="156"/>
      <c r="D28" s="169"/>
      <c r="E28" s="137">
        <v>161</v>
      </c>
      <c r="F28" s="138">
        <v>135</v>
      </c>
      <c r="G28" s="138">
        <v>126</v>
      </c>
      <c r="H28" s="139">
        <v>169</v>
      </c>
      <c r="I28" s="138">
        <v>205</v>
      </c>
      <c r="J28" s="140">
        <v>201</v>
      </c>
      <c r="K28" s="125">
        <f t="shared" si="0"/>
        <v>997</v>
      </c>
      <c r="L28" s="141">
        <f t="shared" si="1"/>
        <v>166.16666666666666</v>
      </c>
    </row>
    <row r="29" spans="1:12" s="3" customFormat="1" ht="15.75" customHeight="1">
      <c r="A29" s="135">
        <f t="shared" si="2"/>
        <v>22</v>
      </c>
      <c r="B29" s="136" t="s">
        <v>73</v>
      </c>
      <c r="C29" s="156" t="s">
        <v>89</v>
      </c>
      <c r="D29" s="169" t="s">
        <v>48</v>
      </c>
      <c r="E29" s="137">
        <v>129</v>
      </c>
      <c r="F29" s="138">
        <v>156</v>
      </c>
      <c r="G29" s="138">
        <v>168</v>
      </c>
      <c r="H29" s="139">
        <v>191</v>
      </c>
      <c r="I29" s="138">
        <v>169</v>
      </c>
      <c r="J29" s="140">
        <v>178</v>
      </c>
      <c r="K29" s="125">
        <f t="shared" si="0"/>
        <v>991</v>
      </c>
      <c r="L29" s="141">
        <f t="shared" si="1"/>
        <v>165.16666666666666</v>
      </c>
    </row>
    <row r="30" spans="1:12" s="3" customFormat="1" ht="15.75" customHeight="1">
      <c r="A30" s="135">
        <f t="shared" si="2"/>
        <v>23</v>
      </c>
      <c r="B30" s="136" t="s">
        <v>81</v>
      </c>
      <c r="C30" s="156" t="s">
        <v>68</v>
      </c>
      <c r="D30" s="169" t="s">
        <v>49</v>
      </c>
      <c r="E30" s="137">
        <v>147</v>
      </c>
      <c r="F30" s="138">
        <v>135</v>
      </c>
      <c r="G30" s="138">
        <v>169</v>
      </c>
      <c r="H30" s="139">
        <v>142</v>
      </c>
      <c r="I30" s="138">
        <v>184</v>
      </c>
      <c r="J30" s="140">
        <v>163</v>
      </c>
      <c r="K30" s="125">
        <f t="shared" si="0"/>
        <v>940</v>
      </c>
      <c r="L30" s="141">
        <f t="shared" si="1"/>
        <v>156.66666666666666</v>
      </c>
    </row>
    <row r="31" spans="1:12" ht="15.75" customHeight="1" thickBot="1">
      <c r="A31" s="135">
        <f t="shared" si="2"/>
        <v>24</v>
      </c>
      <c r="B31" s="150" t="s">
        <v>80</v>
      </c>
      <c r="C31" s="159"/>
      <c r="D31" s="170" t="s">
        <v>48</v>
      </c>
      <c r="E31" s="151">
        <v>171</v>
      </c>
      <c r="F31" s="152">
        <v>168</v>
      </c>
      <c r="G31" s="152">
        <v>133</v>
      </c>
      <c r="H31" s="153">
        <v>113</v>
      </c>
      <c r="I31" s="152">
        <v>172</v>
      </c>
      <c r="J31" s="154">
        <v>168</v>
      </c>
      <c r="K31" s="127">
        <f t="shared" si="0"/>
        <v>925</v>
      </c>
      <c r="L31" s="155">
        <f t="shared" si="1"/>
        <v>154.16666666666666</v>
      </c>
    </row>
    <row r="32" spans="2:4" ht="12.75">
      <c r="B32" s="22"/>
      <c r="C32" s="36"/>
      <c r="D32" s="36"/>
    </row>
    <row r="33" spans="2:4" ht="12.75">
      <c r="B33" s="22"/>
      <c r="C33" s="36"/>
      <c r="D33" s="36"/>
    </row>
    <row r="34" spans="2:4" ht="12.75">
      <c r="B34" s="22"/>
      <c r="C34" s="36"/>
      <c r="D34" s="36"/>
    </row>
    <row r="35" spans="2:4" ht="12.75">
      <c r="B35" s="22"/>
      <c r="C35" s="36"/>
      <c r="D35" s="36"/>
    </row>
    <row r="36" spans="2:4" ht="12.75">
      <c r="B36" s="22"/>
      <c r="C36" s="36"/>
      <c r="D36" s="36"/>
    </row>
    <row r="37" spans="2:4" ht="12.75">
      <c r="B37" s="22"/>
      <c r="C37" s="36"/>
      <c r="D37" s="36"/>
    </row>
    <row r="38" spans="2:4" ht="12.75">
      <c r="B38" s="22"/>
      <c r="C38" s="36"/>
      <c r="D38" s="36"/>
    </row>
    <row r="39" spans="2:4" ht="12.75">
      <c r="B39" s="22"/>
      <c r="C39" s="36"/>
      <c r="D39" s="36"/>
    </row>
    <row r="40" spans="2:4" ht="12.75">
      <c r="B40" s="22"/>
      <c r="C40" s="36"/>
      <c r="D40" s="36"/>
    </row>
    <row r="41" spans="2:4" ht="12.75">
      <c r="B41" s="22"/>
      <c r="C41" s="36"/>
      <c r="D41" s="36"/>
    </row>
    <row r="42" spans="2:4" ht="12.75">
      <c r="B42" s="22"/>
      <c r="C42" s="36"/>
      <c r="D42" s="36"/>
    </row>
    <row r="43" spans="2:4" ht="12.75">
      <c r="B43" s="22"/>
      <c r="C43" s="36"/>
      <c r="D43" s="36"/>
    </row>
    <row r="44" spans="2:4" ht="12.75">
      <c r="B44" s="22"/>
      <c r="C44" s="36"/>
      <c r="D44" s="36"/>
    </row>
    <row r="45" spans="2:4" ht="12.75">
      <c r="B45" s="22"/>
      <c r="C45" s="36"/>
      <c r="D45" s="36"/>
    </row>
    <row r="46" spans="2:4" ht="12.75">
      <c r="B46" s="22"/>
      <c r="C46" s="36"/>
      <c r="D46" s="36"/>
    </row>
    <row r="47" spans="2:4" ht="12.75">
      <c r="B47" s="22"/>
      <c r="C47" s="36"/>
      <c r="D47" s="36"/>
    </row>
    <row r="48" spans="2:4" ht="12.75">
      <c r="B48" s="22"/>
      <c r="C48" s="36"/>
      <c r="D48" s="36"/>
    </row>
    <row r="49" spans="2:4" ht="12.75">
      <c r="B49" s="22"/>
      <c r="C49" s="36"/>
      <c r="D49" s="36"/>
    </row>
    <row r="50" spans="2:4" ht="12.75">
      <c r="B50" s="22"/>
      <c r="C50" s="36"/>
      <c r="D50" s="36"/>
    </row>
    <row r="51" spans="2:4" ht="12.75">
      <c r="B51" s="22"/>
      <c r="C51" s="36"/>
      <c r="D51" s="36"/>
    </row>
    <row r="52" spans="2:4" ht="12.75">
      <c r="B52" s="22"/>
      <c r="C52" s="36"/>
      <c r="D52" s="36"/>
    </row>
    <row r="53" spans="2:4" ht="12.75">
      <c r="B53" s="22"/>
      <c r="C53" s="36"/>
      <c r="D53" s="36"/>
    </row>
    <row r="54" spans="2:4" ht="12.75">
      <c r="B54" s="22"/>
      <c r="C54" s="36"/>
      <c r="D54" s="36"/>
    </row>
    <row r="55" spans="2:4" ht="12.75">
      <c r="B55" s="22"/>
      <c r="C55" s="36"/>
      <c r="D55" s="36"/>
    </row>
    <row r="56" spans="2:4" ht="12.75">
      <c r="B56" s="22"/>
      <c r="C56" s="36"/>
      <c r="D56" s="36"/>
    </row>
    <row r="57" spans="2:4" ht="12.75">
      <c r="B57" s="22"/>
      <c r="C57" s="36"/>
      <c r="D57" s="36"/>
    </row>
    <row r="58" spans="2:4" ht="12.75">
      <c r="B58" s="22"/>
      <c r="C58" s="36"/>
      <c r="D58" s="36"/>
    </row>
    <row r="59" spans="2:4" ht="12.75">
      <c r="B59" s="22"/>
      <c r="C59" s="36"/>
      <c r="D59" s="36"/>
    </row>
    <row r="60" spans="2:4" ht="12.75">
      <c r="B60" s="22"/>
      <c r="C60" s="36"/>
      <c r="D60" s="36"/>
    </row>
    <row r="61" spans="2:4" ht="12.75">
      <c r="B61" s="22"/>
      <c r="C61" s="36"/>
      <c r="D61" s="36"/>
    </row>
    <row r="62" spans="2:4" ht="12.75">
      <c r="B62" s="22"/>
      <c r="C62" s="36"/>
      <c r="D62" s="36"/>
    </row>
    <row r="63" spans="2:4" ht="12.75">
      <c r="B63" s="22"/>
      <c r="C63" s="36"/>
      <c r="D63" s="36"/>
    </row>
    <row r="64" spans="2:4" ht="12.75">
      <c r="B64" s="22"/>
      <c r="C64" s="36"/>
      <c r="D64" s="36"/>
    </row>
    <row r="65" spans="2:4" ht="12.75">
      <c r="B65" s="22"/>
      <c r="C65" s="36"/>
      <c r="D65" s="36"/>
    </row>
    <row r="66" spans="2:4" ht="12.75">
      <c r="B66" s="22"/>
      <c r="C66" s="36"/>
      <c r="D66" s="36"/>
    </row>
    <row r="67" spans="2:4" ht="12.75">
      <c r="B67" s="22"/>
      <c r="C67" s="36"/>
      <c r="D67" s="36"/>
    </row>
    <row r="68" spans="2:4" ht="12.75">
      <c r="B68" s="22"/>
      <c r="C68" s="36"/>
      <c r="D68" s="36"/>
    </row>
    <row r="69" spans="2:4" ht="12.75">
      <c r="B69" s="22"/>
      <c r="C69" s="36"/>
      <c r="D69" s="36"/>
    </row>
    <row r="70" spans="2:4" ht="12.75">
      <c r="B70" s="22"/>
      <c r="C70" s="36"/>
      <c r="D70" s="36"/>
    </row>
    <row r="71" spans="2:4" ht="12.75">
      <c r="B71" s="22"/>
      <c r="C71" s="36"/>
      <c r="D71" s="36"/>
    </row>
    <row r="72" spans="2:4" ht="12.75">
      <c r="B72" s="22"/>
      <c r="C72" s="36"/>
      <c r="D72" s="36"/>
    </row>
    <row r="73" spans="2:4" ht="12.75">
      <c r="B73" s="22"/>
      <c r="C73" s="36"/>
      <c r="D73" s="36"/>
    </row>
    <row r="74" spans="2:4" ht="12.75">
      <c r="B74" s="22"/>
      <c r="C74" s="36"/>
      <c r="D74" s="36"/>
    </row>
    <row r="75" spans="2:4" ht="12.75">
      <c r="B75" s="22"/>
      <c r="C75" s="36"/>
      <c r="D75" s="36"/>
    </row>
    <row r="76" spans="2:4" ht="12.75">
      <c r="B76" s="22"/>
      <c r="C76" s="36"/>
      <c r="D76" s="36"/>
    </row>
    <row r="77" spans="2:4" ht="12.75">
      <c r="B77" s="22"/>
      <c r="C77" s="36"/>
      <c r="D77" s="36"/>
    </row>
    <row r="78" spans="2:4" ht="12.75">
      <c r="B78" s="22"/>
      <c r="C78" s="36"/>
      <c r="D78" s="36"/>
    </row>
    <row r="79" spans="2:4" ht="12.75">
      <c r="B79" s="22"/>
      <c r="C79" s="36"/>
      <c r="D79" s="36"/>
    </row>
    <row r="80" spans="2:4" ht="12.75">
      <c r="B80" s="22"/>
      <c r="C80" s="36"/>
      <c r="D80" s="36"/>
    </row>
    <row r="81" spans="2:4" ht="12.75">
      <c r="B81" s="22"/>
      <c r="C81" s="36"/>
      <c r="D81" s="36"/>
    </row>
    <row r="82" spans="2:4" ht="12.75">
      <c r="B82" s="22"/>
      <c r="C82" s="36"/>
      <c r="D82" s="36"/>
    </row>
    <row r="83" spans="2:4" ht="12.75">
      <c r="B83" s="22"/>
      <c r="C83" s="36"/>
      <c r="D83" s="36"/>
    </row>
    <row r="84" spans="2:4" ht="12.75">
      <c r="B84" s="22"/>
      <c r="C84" s="36"/>
      <c r="D84" s="36"/>
    </row>
    <row r="85" spans="2:4" ht="12.75">
      <c r="B85" s="22"/>
      <c r="C85" s="36"/>
      <c r="D85" s="36"/>
    </row>
    <row r="86" spans="2:4" ht="12.75">
      <c r="B86" s="22"/>
      <c r="C86" s="36"/>
      <c r="D86" s="36"/>
    </row>
    <row r="87" spans="2:4" ht="12.75">
      <c r="B87" s="22"/>
      <c r="C87" s="36"/>
      <c r="D87" s="36"/>
    </row>
    <row r="88" spans="2:4" ht="12.75">
      <c r="B88" s="22"/>
      <c r="C88" s="36"/>
      <c r="D88" s="36"/>
    </row>
    <row r="89" spans="2:4" ht="12.75">
      <c r="B89" s="22"/>
      <c r="C89" s="36"/>
      <c r="D89" s="36"/>
    </row>
    <row r="90" spans="2:4" ht="12.75">
      <c r="B90" s="22"/>
      <c r="C90" s="36"/>
      <c r="D90" s="36"/>
    </row>
    <row r="91" spans="2:4" ht="12.75">
      <c r="B91" s="22"/>
      <c r="C91" s="36"/>
      <c r="D91" s="36"/>
    </row>
    <row r="92" spans="2:4" ht="12.75">
      <c r="B92" s="22"/>
      <c r="C92" s="36"/>
      <c r="D92" s="36"/>
    </row>
    <row r="93" spans="2:4" ht="12.75">
      <c r="B93" s="22"/>
      <c r="C93" s="36"/>
      <c r="D93" s="36"/>
    </row>
    <row r="94" spans="2:4" ht="12.75">
      <c r="B94" s="22"/>
      <c r="C94" s="36"/>
      <c r="D94" s="36"/>
    </row>
    <row r="95" spans="2:4" ht="12.75">
      <c r="B95" s="22"/>
      <c r="C95" s="36"/>
      <c r="D95" s="36"/>
    </row>
    <row r="96" spans="2:4" ht="12.75">
      <c r="B96" s="22"/>
      <c r="C96" s="36"/>
      <c r="D96" s="36"/>
    </row>
    <row r="97" spans="2:4" ht="12.75">
      <c r="B97" s="22"/>
      <c r="C97" s="36"/>
      <c r="D97" s="36"/>
    </row>
    <row r="98" spans="2:4" ht="12.75">
      <c r="B98" s="22"/>
      <c r="C98" s="36"/>
      <c r="D98" s="36"/>
    </row>
    <row r="99" spans="2:4" ht="12.75">
      <c r="B99" s="22"/>
      <c r="C99" s="36"/>
      <c r="D99" s="36"/>
    </row>
    <row r="100" spans="2:4" ht="12.75">
      <c r="B100" s="22"/>
      <c r="C100" s="36"/>
      <c r="D100" s="36"/>
    </row>
    <row r="101" spans="2:4" ht="12.75">
      <c r="B101" s="22"/>
      <c r="C101" s="36"/>
      <c r="D101" s="36"/>
    </row>
    <row r="102" spans="2:4" ht="12.75">
      <c r="B102" s="22"/>
      <c r="C102" s="36"/>
      <c r="D102" s="36"/>
    </row>
    <row r="103" spans="2:4" ht="12.75">
      <c r="B103" s="22"/>
      <c r="C103" s="36"/>
      <c r="D103" s="36"/>
    </row>
    <row r="104" spans="2:4" ht="12.75">
      <c r="B104" s="22"/>
      <c r="C104" s="36"/>
      <c r="D104" s="36"/>
    </row>
    <row r="105" spans="2:4" ht="12.75">
      <c r="B105" s="22"/>
      <c r="C105" s="36"/>
      <c r="D105" s="36"/>
    </row>
    <row r="106" spans="2:4" ht="12.75">
      <c r="B106" s="22"/>
      <c r="C106" s="36"/>
      <c r="D106" s="36"/>
    </row>
    <row r="107" spans="2:4" ht="12.75">
      <c r="B107" s="22"/>
      <c r="C107" s="36"/>
      <c r="D107" s="36"/>
    </row>
    <row r="108" spans="2:4" ht="12.75">
      <c r="B108" s="22"/>
      <c r="C108" s="36"/>
      <c r="D108" s="36"/>
    </row>
  </sheetData>
  <sheetProtection/>
  <mergeCells count="11">
    <mergeCell ref="A6:A7"/>
    <mergeCell ref="B6:B7"/>
    <mergeCell ref="C6:C7"/>
    <mergeCell ref="E6:J6"/>
    <mergeCell ref="D6:D7"/>
    <mergeCell ref="A1:L1"/>
    <mergeCell ref="A3:L3"/>
    <mergeCell ref="A4:L4"/>
    <mergeCell ref="A5:L5"/>
    <mergeCell ref="K6:K7"/>
    <mergeCell ref="L6:L7"/>
  </mergeCells>
  <conditionalFormatting sqref="E8:J31">
    <cfRule type="cellIs" priority="2" dxfId="0" operator="greaterThanOrEqual" stopIfTrue="1">
      <formula>200</formula>
    </cfRule>
  </conditionalFormatting>
  <printOptions/>
  <pageMargins left="0.35433070866141736" right="0.1968503937007874" top="0.7874015748031497" bottom="0.3937007874015748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9"/>
  <sheetViews>
    <sheetView zoomScale="115" zoomScaleNormal="115" zoomScalePageLayoutView="0" workbookViewId="0" topLeftCell="B7">
      <selection activeCell="K10" sqref="K10"/>
    </sheetView>
  </sheetViews>
  <sheetFormatPr defaultColWidth="9.140625" defaultRowHeight="12.75"/>
  <cols>
    <col min="1" max="1" width="5.140625" style="2" customWidth="1"/>
    <col min="2" max="2" width="24.28125" style="18" customWidth="1"/>
    <col min="3" max="3" width="16.421875" style="37" customWidth="1"/>
    <col min="4" max="4" width="10.7109375" style="37" customWidth="1"/>
    <col min="5" max="10" width="6.7109375" style="2" customWidth="1"/>
    <col min="11" max="11" width="7.00390625" style="2" customWidth="1"/>
    <col min="12" max="12" width="8.140625" style="2" bestFit="1" customWidth="1"/>
    <col min="13" max="16384" width="9.140625" style="2" customWidth="1"/>
  </cols>
  <sheetData>
    <row r="1" spans="1:12" ht="17.25">
      <c r="A1" s="368" t="s">
        <v>17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70"/>
    </row>
    <row r="2" spans="1:12" ht="5.25" customHeight="1">
      <c r="A2" s="38"/>
      <c r="B2" s="39"/>
      <c r="C2" s="39"/>
      <c r="D2" s="39"/>
      <c r="E2" s="40"/>
      <c r="F2" s="40"/>
      <c r="G2" s="40"/>
      <c r="H2" s="40"/>
      <c r="I2" s="40"/>
      <c r="J2" s="40"/>
      <c r="K2" s="40"/>
      <c r="L2" s="41"/>
    </row>
    <row r="3" spans="1:12" ht="17.25" customHeight="1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9"/>
    </row>
    <row r="4" spans="1:12" ht="17.25" customHeight="1" thickBot="1">
      <c r="A4" s="362" t="s">
        <v>25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4"/>
    </row>
    <row r="5" spans="1:12" ht="16.5" thickBot="1">
      <c r="A5" s="359" t="s">
        <v>63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1"/>
    </row>
    <row r="6" spans="1:12" ht="12.75" customHeight="1" thickBot="1">
      <c r="A6" s="384" t="s">
        <v>0</v>
      </c>
      <c r="B6" s="386" t="s">
        <v>4</v>
      </c>
      <c r="C6" s="395" t="s">
        <v>11</v>
      </c>
      <c r="D6" s="408" t="s">
        <v>46</v>
      </c>
      <c r="E6" s="389" t="s">
        <v>6</v>
      </c>
      <c r="F6" s="389"/>
      <c r="G6" s="389"/>
      <c r="H6" s="389"/>
      <c r="I6" s="389"/>
      <c r="J6" s="400"/>
      <c r="K6" s="397" t="s">
        <v>9</v>
      </c>
      <c r="L6" s="382" t="s">
        <v>10</v>
      </c>
    </row>
    <row r="7" spans="1:12" ht="16.5" customHeight="1" thickBot="1">
      <c r="A7" s="385"/>
      <c r="B7" s="394"/>
      <c r="C7" s="396"/>
      <c r="D7" s="409"/>
      <c r="E7" s="30" t="s">
        <v>1</v>
      </c>
      <c r="F7" s="7" t="s">
        <v>7</v>
      </c>
      <c r="G7" s="7" t="s">
        <v>2</v>
      </c>
      <c r="H7" s="7" t="s">
        <v>8</v>
      </c>
      <c r="I7" s="7" t="s">
        <v>5</v>
      </c>
      <c r="J7" s="8" t="s">
        <v>3</v>
      </c>
      <c r="K7" s="398"/>
      <c r="L7" s="383"/>
    </row>
    <row r="8" spans="1:12" s="3" customFormat="1" ht="15.75" customHeight="1">
      <c r="A8" s="128">
        <v>1</v>
      </c>
      <c r="B8" s="129" t="s">
        <v>120</v>
      </c>
      <c r="C8" s="157" t="s">
        <v>97</v>
      </c>
      <c r="D8" s="235" t="s">
        <v>47</v>
      </c>
      <c r="E8" s="130">
        <v>206</v>
      </c>
      <c r="F8" s="131">
        <v>187</v>
      </c>
      <c r="G8" s="131">
        <v>198</v>
      </c>
      <c r="H8" s="132">
        <v>224</v>
      </c>
      <c r="I8" s="131">
        <v>246</v>
      </c>
      <c r="J8" s="133">
        <v>149</v>
      </c>
      <c r="K8" s="124">
        <f aca="true" t="shared" si="0" ref="K8:K31">SUM(E8:J8)</f>
        <v>1210</v>
      </c>
      <c r="L8" s="134">
        <f aca="true" t="shared" si="1" ref="L8:L31">IF(K8&gt;0,AVERAGE(E8:J8),0)</f>
        <v>201.66666666666666</v>
      </c>
    </row>
    <row r="9" spans="1:12" s="3" customFormat="1" ht="15.75" customHeight="1">
      <c r="A9" s="135">
        <f aca="true" t="shared" si="2" ref="A9:A31">A8+1</f>
        <v>2</v>
      </c>
      <c r="B9" s="143" t="s">
        <v>118</v>
      </c>
      <c r="C9" s="158" t="s">
        <v>103</v>
      </c>
      <c r="D9" s="233" t="s">
        <v>56</v>
      </c>
      <c r="E9" s="137">
        <v>191</v>
      </c>
      <c r="F9" s="138">
        <v>168</v>
      </c>
      <c r="G9" s="138">
        <v>126</v>
      </c>
      <c r="H9" s="139">
        <v>268</v>
      </c>
      <c r="I9" s="138">
        <v>206</v>
      </c>
      <c r="J9" s="140">
        <v>194</v>
      </c>
      <c r="K9" s="125">
        <f t="shared" si="0"/>
        <v>1153</v>
      </c>
      <c r="L9" s="141">
        <f t="shared" si="1"/>
        <v>192.16666666666666</v>
      </c>
    </row>
    <row r="10" spans="1:12" s="3" customFormat="1" ht="15.75" customHeight="1">
      <c r="A10" s="135">
        <f t="shared" si="2"/>
        <v>3</v>
      </c>
      <c r="B10" s="143" t="s">
        <v>110</v>
      </c>
      <c r="C10" s="158"/>
      <c r="D10" s="233" t="s">
        <v>48</v>
      </c>
      <c r="E10" s="137">
        <v>188</v>
      </c>
      <c r="F10" s="138">
        <v>213</v>
      </c>
      <c r="G10" s="138">
        <v>189</v>
      </c>
      <c r="H10" s="139">
        <v>161</v>
      </c>
      <c r="I10" s="138">
        <v>182</v>
      </c>
      <c r="J10" s="140">
        <v>176</v>
      </c>
      <c r="K10" s="125">
        <f t="shared" si="0"/>
        <v>1109</v>
      </c>
      <c r="L10" s="141">
        <f t="shared" si="1"/>
        <v>184.83333333333334</v>
      </c>
    </row>
    <row r="11" spans="1:12" s="3" customFormat="1" ht="15.75" customHeight="1">
      <c r="A11" s="135">
        <f t="shared" si="2"/>
        <v>4</v>
      </c>
      <c r="B11" s="143" t="s">
        <v>112</v>
      </c>
      <c r="C11" s="158" t="s">
        <v>103</v>
      </c>
      <c r="D11" s="233" t="s">
        <v>48</v>
      </c>
      <c r="E11" s="137">
        <v>156</v>
      </c>
      <c r="F11" s="138">
        <v>189</v>
      </c>
      <c r="G11" s="138">
        <v>172</v>
      </c>
      <c r="H11" s="139">
        <v>197</v>
      </c>
      <c r="I11" s="138">
        <v>199</v>
      </c>
      <c r="J11" s="140">
        <v>144</v>
      </c>
      <c r="K11" s="125">
        <f t="shared" si="0"/>
        <v>1057</v>
      </c>
      <c r="L11" s="141">
        <f t="shared" si="1"/>
        <v>176.16666666666666</v>
      </c>
    </row>
    <row r="12" spans="1:12" s="3" customFormat="1" ht="15.75" customHeight="1">
      <c r="A12" s="135">
        <f t="shared" si="2"/>
        <v>5</v>
      </c>
      <c r="B12" s="143" t="s">
        <v>61</v>
      </c>
      <c r="C12" s="158" t="s">
        <v>95</v>
      </c>
      <c r="D12" s="233" t="s">
        <v>48</v>
      </c>
      <c r="E12" s="137">
        <v>190</v>
      </c>
      <c r="F12" s="138">
        <v>177</v>
      </c>
      <c r="G12" s="138">
        <v>178</v>
      </c>
      <c r="H12" s="139">
        <v>176</v>
      </c>
      <c r="I12" s="138">
        <v>145</v>
      </c>
      <c r="J12" s="140">
        <v>173</v>
      </c>
      <c r="K12" s="125">
        <f t="shared" si="0"/>
        <v>1039</v>
      </c>
      <c r="L12" s="141">
        <f t="shared" si="1"/>
        <v>173.16666666666666</v>
      </c>
    </row>
    <row r="13" spans="1:12" s="3" customFormat="1" ht="15.75" customHeight="1">
      <c r="A13" s="135">
        <f t="shared" si="2"/>
        <v>6</v>
      </c>
      <c r="B13" s="143" t="s">
        <v>98</v>
      </c>
      <c r="C13" s="158" t="s">
        <v>97</v>
      </c>
      <c r="D13" s="233" t="s">
        <v>48</v>
      </c>
      <c r="E13" s="137">
        <v>178</v>
      </c>
      <c r="F13" s="138">
        <v>206</v>
      </c>
      <c r="G13" s="138">
        <v>156</v>
      </c>
      <c r="H13" s="139">
        <v>157</v>
      </c>
      <c r="I13" s="138">
        <v>168</v>
      </c>
      <c r="J13" s="140">
        <v>146</v>
      </c>
      <c r="K13" s="125">
        <f t="shared" si="0"/>
        <v>1011</v>
      </c>
      <c r="L13" s="141">
        <f t="shared" si="1"/>
        <v>168.5</v>
      </c>
    </row>
    <row r="14" spans="1:12" s="3" customFormat="1" ht="15.75" customHeight="1">
      <c r="A14" s="135">
        <f t="shared" si="2"/>
        <v>7</v>
      </c>
      <c r="B14" s="143" t="s">
        <v>100</v>
      </c>
      <c r="C14" s="158" t="s">
        <v>101</v>
      </c>
      <c r="D14" s="233" t="s">
        <v>48</v>
      </c>
      <c r="E14" s="137">
        <v>143</v>
      </c>
      <c r="F14" s="138">
        <v>159</v>
      </c>
      <c r="G14" s="138">
        <v>190</v>
      </c>
      <c r="H14" s="139">
        <v>221</v>
      </c>
      <c r="I14" s="138">
        <v>150</v>
      </c>
      <c r="J14" s="140">
        <v>142</v>
      </c>
      <c r="K14" s="125">
        <f t="shared" si="0"/>
        <v>1005</v>
      </c>
      <c r="L14" s="141">
        <f t="shared" si="1"/>
        <v>167.5</v>
      </c>
    </row>
    <row r="15" spans="1:12" s="3" customFormat="1" ht="15.75" customHeight="1">
      <c r="A15" s="135">
        <f t="shared" si="2"/>
        <v>8</v>
      </c>
      <c r="B15" s="143" t="s">
        <v>54</v>
      </c>
      <c r="C15" s="158" t="s">
        <v>95</v>
      </c>
      <c r="D15" s="233" t="s">
        <v>48</v>
      </c>
      <c r="E15" s="137">
        <v>176</v>
      </c>
      <c r="F15" s="138">
        <v>128</v>
      </c>
      <c r="G15" s="138">
        <v>185</v>
      </c>
      <c r="H15" s="139">
        <v>157</v>
      </c>
      <c r="I15" s="138">
        <v>159</v>
      </c>
      <c r="J15" s="140">
        <v>189</v>
      </c>
      <c r="K15" s="125">
        <f t="shared" si="0"/>
        <v>994</v>
      </c>
      <c r="L15" s="141">
        <f t="shared" si="1"/>
        <v>165.66666666666666</v>
      </c>
    </row>
    <row r="16" spans="1:12" s="3" customFormat="1" ht="15.75" customHeight="1">
      <c r="A16" s="135">
        <f t="shared" si="2"/>
        <v>9</v>
      </c>
      <c r="B16" s="143" t="s">
        <v>121</v>
      </c>
      <c r="C16" s="158" t="s">
        <v>125</v>
      </c>
      <c r="D16" s="233" t="s">
        <v>48</v>
      </c>
      <c r="E16" s="137">
        <v>142</v>
      </c>
      <c r="F16" s="138">
        <v>165</v>
      </c>
      <c r="G16" s="138">
        <v>183</v>
      </c>
      <c r="H16" s="139">
        <v>157</v>
      </c>
      <c r="I16" s="138">
        <v>200</v>
      </c>
      <c r="J16" s="140">
        <v>145</v>
      </c>
      <c r="K16" s="125">
        <f t="shared" si="0"/>
        <v>992</v>
      </c>
      <c r="L16" s="141">
        <f t="shared" si="1"/>
        <v>165.33333333333334</v>
      </c>
    </row>
    <row r="17" spans="1:12" s="3" customFormat="1" ht="15.75" customHeight="1">
      <c r="A17" s="135">
        <f t="shared" si="2"/>
        <v>10</v>
      </c>
      <c r="B17" s="143" t="s">
        <v>119</v>
      </c>
      <c r="C17" s="158" t="s">
        <v>106</v>
      </c>
      <c r="D17" s="233" t="s">
        <v>47</v>
      </c>
      <c r="E17" s="137">
        <v>165</v>
      </c>
      <c r="F17" s="138">
        <v>133</v>
      </c>
      <c r="G17" s="138">
        <v>166</v>
      </c>
      <c r="H17" s="139">
        <v>151</v>
      </c>
      <c r="I17" s="138">
        <v>168</v>
      </c>
      <c r="J17" s="140">
        <v>208</v>
      </c>
      <c r="K17" s="125">
        <f t="shared" si="0"/>
        <v>991</v>
      </c>
      <c r="L17" s="141">
        <f t="shared" si="1"/>
        <v>165.16666666666666</v>
      </c>
    </row>
    <row r="18" spans="1:12" s="3" customFormat="1" ht="15.75" customHeight="1">
      <c r="A18" s="135">
        <f t="shared" si="2"/>
        <v>11</v>
      </c>
      <c r="B18" s="143" t="s">
        <v>96</v>
      </c>
      <c r="C18" s="158" t="s">
        <v>97</v>
      </c>
      <c r="D18" s="233" t="s">
        <v>48</v>
      </c>
      <c r="E18" s="137">
        <v>156</v>
      </c>
      <c r="F18" s="138">
        <v>183</v>
      </c>
      <c r="G18" s="138">
        <v>185</v>
      </c>
      <c r="H18" s="139">
        <v>146</v>
      </c>
      <c r="I18" s="138">
        <v>176</v>
      </c>
      <c r="J18" s="140">
        <v>123</v>
      </c>
      <c r="K18" s="125">
        <f t="shared" si="0"/>
        <v>969</v>
      </c>
      <c r="L18" s="141">
        <f t="shared" si="1"/>
        <v>161.5</v>
      </c>
    </row>
    <row r="19" spans="1:12" s="3" customFormat="1" ht="15.75" customHeight="1">
      <c r="A19" s="135">
        <f t="shared" si="2"/>
        <v>12</v>
      </c>
      <c r="B19" s="143" t="s">
        <v>124</v>
      </c>
      <c r="C19" s="158" t="s">
        <v>126</v>
      </c>
      <c r="D19" s="233" t="s">
        <v>49</v>
      </c>
      <c r="E19" s="137">
        <v>148</v>
      </c>
      <c r="F19" s="138">
        <v>147</v>
      </c>
      <c r="G19" s="138">
        <v>177</v>
      </c>
      <c r="H19" s="139">
        <v>200</v>
      </c>
      <c r="I19" s="138">
        <v>137</v>
      </c>
      <c r="J19" s="140">
        <v>155</v>
      </c>
      <c r="K19" s="125">
        <f t="shared" si="0"/>
        <v>964</v>
      </c>
      <c r="L19" s="141">
        <f t="shared" si="1"/>
        <v>160.66666666666666</v>
      </c>
    </row>
    <row r="20" spans="1:12" s="3" customFormat="1" ht="15.75" customHeight="1">
      <c r="A20" s="135">
        <f t="shared" si="2"/>
        <v>13</v>
      </c>
      <c r="B20" s="143" t="s">
        <v>122</v>
      </c>
      <c r="C20" s="158" t="s">
        <v>101</v>
      </c>
      <c r="D20" s="233" t="s">
        <v>56</v>
      </c>
      <c r="E20" s="137">
        <v>192</v>
      </c>
      <c r="F20" s="138">
        <v>137</v>
      </c>
      <c r="G20" s="138">
        <v>180</v>
      </c>
      <c r="H20" s="139">
        <v>170</v>
      </c>
      <c r="I20" s="138">
        <v>116</v>
      </c>
      <c r="J20" s="140">
        <v>159</v>
      </c>
      <c r="K20" s="125">
        <f t="shared" si="0"/>
        <v>954</v>
      </c>
      <c r="L20" s="141">
        <f t="shared" si="1"/>
        <v>159</v>
      </c>
    </row>
    <row r="21" spans="1:12" s="3" customFormat="1" ht="15.75" customHeight="1">
      <c r="A21" s="135">
        <f t="shared" si="2"/>
        <v>14</v>
      </c>
      <c r="B21" s="143" t="s">
        <v>107</v>
      </c>
      <c r="C21" s="158"/>
      <c r="D21" s="233" t="s">
        <v>48</v>
      </c>
      <c r="E21" s="137">
        <v>150</v>
      </c>
      <c r="F21" s="138">
        <v>162</v>
      </c>
      <c r="G21" s="138">
        <v>133</v>
      </c>
      <c r="H21" s="139">
        <v>134</v>
      </c>
      <c r="I21" s="138">
        <v>172</v>
      </c>
      <c r="J21" s="140">
        <v>188</v>
      </c>
      <c r="K21" s="125">
        <f t="shared" si="0"/>
        <v>939</v>
      </c>
      <c r="L21" s="141">
        <f t="shared" si="1"/>
        <v>156.5</v>
      </c>
    </row>
    <row r="22" spans="1:12" s="3" customFormat="1" ht="15.75" customHeight="1">
      <c r="A22" s="135">
        <f t="shared" si="2"/>
        <v>15</v>
      </c>
      <c r="B22" s="143" t="s">
        <v>102</v>
      </c>
      <c r="C22" s="158" t="s">
        <v>103</v>
      </c>
      <c r="D22" s="233" t="s">
        <v>48</v>
      </c>
      <c r="E22" s="137">
        <v>144</v>
      </c>
      <c r="F22" s="138">
        <v>140</v>
      </c>
      <c r="G22" s="138">
        <v>165</v>
      </c>
      <c r="H22" s="139">
        <v>153</v>
      </c>
      <c r="I22" s="138">
        <v>146</v>
      </c>
      <c r="J22" s="140">
        <v>152</v>
      </c>
      <c r="K22" s="125">
        <f t="shared" si="0"/>
        <v>900</v>
      </c>
      <c r="L22" s="141">
        <f t="shared" si="1"/>
        <v>150</v>
      </c>
    </row>
    <row r="23" spans="1:12" s="3" customFormat="1" ht="15.75" customHeight="1">
      <c r="A23" s="135">
        <f t="shared" si="2"/>
        <v>16</v>
      </c>
      <c r="B23" s="143" t="s">
        <v>123</v>
      </c>
      <c r="C23" s="158" t="s">
        <v>103</v>
      </c>
      <c r="D23" s="233" t="s">
        <v>47</v>
      </c>
      <c r="E23" s="137">
        <v>138</v>
      </c>
      <c r="F23" s="138"/>
      <c r="G23" s="138"/>
      <c r="H23" s="139"/>
      <c r="I23" s="138"/>
      <c r="J23" s="140"/>
      <c r="K23" s="125">
        <f t="shared" si="0"/>
        <v>138</v>
      </c>
      <c r="L23" s="141">
        <f t="shared" si="1"/>
        <v>138</v>
      </c>
    </row>
    <row r="24" spans="1:12" s="3" customFormat="1" ht="15.75" customHeight="1">
      <c r="A24" s="135">
        <f t="shared" si="2"/>
        <v>17</v>
      </c>
      <c r="B24" s="143"/>
      <c r="C24" s="158"/>
      <c r="D24" s="233"/>
      <c r="E24" s="137"/>
      <c r="F24" s="138"/>
      <c r="G24" s="138"/>
      <c r="H24" s="139"/>
      <c r="I24" s="138"/>
      <c r="J24" s="140"/>
      <c r="K24" s="125">
        <f t="shared" si="0"/>
        <v>0</v>
      </c>
      <c r="L24" s="141">
        <f t="shared" si="1"/>
        <v>0</v>
      </c>
    </row>
    <row r="25" spans="1:12" s="3" customFormat="1" ht="15.75" customHeight="1">
      <c r="A25" s="135">
        <f t="shared" si="2"/>
        <v>18</v>
      </c>
      <c r="B25" s="143"/>
      <c r="C25" s="158"/>
      <c r="D25" s="233"/>
      <c r="E25" s="137"/>
      <c r="F25" s="138"/>
      <c r="G25" s="138"/>
      <c r="H25" s="139"/>
      <c r="I25" s="138"/>
      <c r="J25" s="140"/>
      <c r="K25" s="125">
        <f t="shared" si="0"/>
        <v>0</v>
      </c>
      <c r="L25" s="141">
        <f t="shared" si="1"/>
        <v>0</v>
      </c>
    </row>
    <row r="26" spans="1:12" s="3" customFormat="1" ht="15.75" customHeight="1">
      <c r="A26" s="135">
        <f t="shared" si="2"/>
        <v>19</v>
      </c>
      <c r="B26" s="143"/>
      <c r="C26" s="158"/>
      <c r="D26" s="233"/>
      <c r="E26" s="137"/>
      <c r="F26" s="138"/>
      <c r="G26" s="138"/>
      <c r="H26" s="139"/>
      <c r="I26" s="138"/>
      <c r="J26" s="140"/>
      <c r="K26" s="125">
        <f t="shared" si="0"/>
        <v>0</v>
      </c>
      <c r="L26" s="141">
        <f t="shared" si="1"/>
        <v>0</v>
      </c>
    </row>
    <row r="27" spans="1:12" s="3" customFormat="1" ht="15.75" customHeight="1">
      <c r="A27" s="135">
        <f t="shared" si="2"/>
        <v>20</v>
      </c>
      <c r="B27" s="136"/>
      <c r="C27" s="156"/>
      <c r="D27" s="234"/>
      <c r="E27" s="137"/>
      <c r="F27" s="138"/>
      <c r="G27" s="138"/>
      <c r="H27" s="139"/>
      <c r="I27" s="138"/>
      <c r="J27" s="140"/>
      <c r="K27" s="125">
        <f t="shared" si="0"/>
        <v>0</v>
      </c>
      <c r="L27" s="141">
        <f t="shared" si="1"/>
        <v>0</v>
      </c>
    </row>
    <row r="28" spans="1:12" s="3" customFormat="1" ht="15.75" customHeight="1">
      <c r="A28" s="135">
        <f t="shared" si="2"/>
        <v>21</v>
      </c>
      <c r="B28" s="136"/>
      <c r="C28" s="156"/>
      <c r="D28" s="233"/>
      <c r="E28" s="144"/>
      <c r="F28" s="145"/>
      <c r="G28" s="145"/>
      <c r="H28" s="146"/>
      <c r="I28" s="145"/>
      <c r="J28" s="147"/>
      <c r="K28" s="126">
        <f t="shared" si="0"/>
        <v>0</v>
      </c>
      <c r="L28" s="148">
        <f t="shared" si="1"/>
        <v>0</v>
      </c>
    </row>
    <row r="29" spans="1:12" s="3" customFormat="1" ht="15.75" customHeight="1">
      <c r="A29" s="135">
        <f t="shared" si="2"/>
        <v>22</v>
      </c>
      <c r="B29" s="143"/>
      <c r="C29" s="158"/>
      <c r="D29" s="233"/>
      <c r="E29" s="137"/>
      <c r="F29" s="138"/>
      <c r="G29" s="138"/>
      <c r="H29" s="139"/>
      <c r="I29" s="138"/>
      <c r="J29" s="140"/>
      <c r="K29" s="125">
        <f t="shared" si="0"/>
        <v>0</v>
      </c>
      <c r="L29" s="141">
        <f t="shared" si="1"/>
        <v>0</v>
      </c>
    </row>
    <row r="30" spans="1:12" s="3" customFormat="1" ht="15.75" customHeight="1">
      <c r="A30" s="135">
        <f t="shared" si="2"/>
        <v>23</v>
      </c>
      <c r="B30" s="136"/>
      <c r="C30" s="169"/>
      <c r="D30" s="169"/>
      <c r="E30" s="137"/>
      <c r="F30" s="138"/>
      <c r="G30" s="138"/>
      <c r="H30" s="139"/>
      <c r="I30" s="138"/>
      <c r="J30" s="140"/>
      <c r="K30" s="125">
        <f t="shared" si="0"/>
        <v>0</v>
      </c>
      <c r="L30" s="141">
        <f t="shared" si="1"/>
        <v>0</v>
      </c>
    </row>
    <row r="31" spans="1:12" s="3" customFormat="1" ht="15.75" customHeight="1" thickBot="1">
      <c r="A31" s="149">
        <f t="shared" si="2"/>
        <v>24</v>
      </c>
      <c r="B31" s="150"/>
      <c r="C31" s="159"/>
      <c r="D31" s="236"/>
      <c r="E31" s="151"/>
      <c r="F31" s="152"/>
      <c r="G31" s="152"/>
      <c r="H31" s="153"/>
      <c r="I31" s="152"/>
      <c r="J31" s="154"/>
      <c r="K31" s="127">
        <f t="shared" si="0"/>
        <v>0</v>
      </c>
      <c r="L31" s="155">
        <f t="shared" si="1"/>
        <v>0</v>
      </c>
    </row>
    <row r="32" spans="2:4" ht="12.75">
      <c r="B32" s="22"/>
      <c r="C32" s="36"/>
      <c r="D32" s="36"/>
    </row>
    <row r="33" spans="2:4" ht="12.75">
      <c r="B33" s="22"/>
      <c r="C33" s="36"/>
      <c r="D33" s="36"/>
    </row>
    <row r="34" spans="2:4" ht="12.75">
      <c r="B34" s="22"/>
      <c r="C34" s="36"/>
      <c r="D34" s="36"/>
    </row>
    <row r="35" spans="2:4" ht="12.75">
      <c r="B35" s="22"/>
      <c r="C35" s="36"/>
      <c r="D35" s="36"/>
    </row>
    <row r="36" spans="2:4" ht="12.75">
      <c r="B36" s="22"/>
      <c r="C36" s="36"/>
      <c r="D36" s="36"/>
    </row>
    <row r="37" spans="2:4" ht="12.75">
      <c r="B37" s="22"/>
      <c r="C37" s="36"/>
      <c r="D37" s="36"/>
    </row>
    <row r="38" spans="2:4" ht="12.75">
      <c r="B38" s="22"/>
      <c r="C38" s="36"/>
      <c r="D38" s="36"/>
    </row>
    <row r="39" spans="2:4" ht="12.75">
      <c r="B39" s="22"/>
      <c r="C39" s="36"/>
      <c r="D39" s="36"/>
    </row>
    <row r="40" spans="2:4" ht="12.75">
      <c r="B40" s="22"/>
      <c r="C40" s="36"/>
      <c r="D40" s="36"/>
    </row>
    <row r="41" spans="2:4" ht="12.75">
      <c r="B41" s="22"/>
      <c r="C41" s="36"/>
      <c r="D41" s="36"/>
    </row>
    <row r="42" spans="2:4" ht="12.75">
      <c r="B42" s="22"/>
      <c r="C42" s="36"/>
      <c r="D42" s="36"/>
    </row>
    <row r="43" spans="2:4" ht="12.75">
      <c r="B43" s="22"/>
      <c r="C43" s="36"/>
      <c r="D43" s="36"/>
    </row>
    <row r="44" spans="2:4" ht="12.75">
      <c r="B44" s="22"/>
      <c r="C44" s="36"/>
      <c r="D44" s="36"/>
    </row>
    <row r="45" spans="2:4" ht="12.75">
      <c r="B45" s="22"/>
      <c r="C45" s="36"/>
      <c r="D45" s="36"/>
    </row>
    <row r="46" spans="2:4" ht="12.75">
      <c r="B46" s="22"/>
      <c r="C46" s="36"/>
      <c r="D46" s="36"/>
    </row>
    <row r="47" spans="2:4" ht="12.75">
      <c r="B47" s="22"/>
      <c r="C47" s="36"/>
      <c r="D47" s="36"/>
    </row>
    <row r="48" spans="2:4" ht="12.75">
      <c r="B48" s="22"/>
      <c r="C48" s="36"/>
      <c r="D48" s="36"/>
    </row>
    <row r="49" spans="2:4" ht="12.75">
      <c r="B49" s="22"/>
      <c r="C49" s="36"/>
      <c r="D49" s="36"/>
    </row>
    <row r="50" spans="2:4" ht="12.75">
      <c r="B50" s="22"/>
      <c r="C50" s="36"/>
      <c r="D50" s="36"/>
    </row>
    <row r="51" spans="2:4" ht="12.75">
      <c r="B51" s="22"/>
      <c r="C51" s="36"/>
      <c r="D51" s="36"/>
    </row>
    <row r="52" spans="2:4" ht="12.75">
      <c r="B52" s="22"/>
      <c r="C52" s="36"/>
      <c r="D52" s="36"/>
    </row>
    <row r="53" spans="2:4" ht="12.75">
      <c r="B53" s="22"/>
      <c r="C53" s="36"/>
      <c r="D53" s="36"/>
    </row>
    <row r="54" spans="2:4" ht="12.75">
      <c r="B54" s="22"/>
      <c r="C54" s="36"/>
      <c r="D54" s="36"/>
    </row>
    <row r="55" spans="2:4" ht="12.75">
      <c r="B55" s="22"/>
      <c r="C55" s="36"/>
      <c r="D55" s="36"/>
    </row>
    <row r="56" spans="2:4" ht="12.75">
      <c r="B56" s="22"/>
      <c r="C56" s="36"/>
      <c r="D56" s="36"/>
    </row>
    <row r="57" spans="2:4" ht="12.75">
      <c r="B57" s="22"/>
      <c r="C57" s="36"/>
      <c r="D57" s="36"/>
    </row>
    <row r="58" spans="2:4" ht="12.75">
      <c r="B58" s="22"/>
      <c r="C58" s="36"/>
      <c r="D58" s="36"/>
    </row>
    <row r="59" spans="2:4" ht="12.75">
      <c r="B59" s="22"/>
      <c r="C59" s="36"/>
      <c r="D59" s="36"/>
    </row>
    <row r="60" spans="2:4" ht="12.75">
      <c r="B60" s="22"/>
      <c r="C60" s="36"/>
      <c r="D60" s="36"/>
    </row>
    <row r="61" spans="2:4" ht="12.75">
      <c r="B61" s="22"/>
      <c r="C61" s="36"/>
      <c r="D61" s="36"/>
    </row>
    <row r="62" spans="2:4" ht="12.75">
      <c r="B62" s="22"/>
      <c r="C62" s="36"/>
      <c r="D62" s="36"/>
    </row>
    <row r="63" spans="2:4" ht="12.75">
      <c r="B63" s="22"/>
      <c r="C63" s="36"/>
      <c r="D63" s="36"/>
    </row>
    <row r="64" spans="2:4" ht="12.75">
      <c r="B64" s="22"/>
      <c r="C64" s="36"/>
      <c r="D64" s="36"/>
    </row>
    <row r="65" spans="2:4" ht="12.75">
      <c r="B65" s="22"/>
      <c r="C65" s="36"/>
      <c r="D65" s="36"/>
    </row>
    <row r="66" spans="2:4" ht="12.75">
      <c r="B66" s="22"/>
      <c r="C66" s="36"/>
      <c r="D66" s="36"/>
    </row>
    <row r="67" spans="2:4" ht="12.75">
      <c r="B67" s="22"/>
      <c r="C67" s="36"/>
      <c r="D67" s="36"/>
    </row>
    <row r="68" spans="2:4" ht="12.75">
      <c r="B68" s="22"/>
      <c r="C68" s="36"/>
      <c r="D68" s="36"/>
    </row>
    <row r="69" spans="2:4" ht="12.75">
      <c r="B69" s="22"/>
      <c r="C69" s="36"/>
      <c r="D69" s="36"/>
    </row>
    <row r="70" spans="2:4" ht="12.75">
      <c r="B70" s="22"/>
      <c r="C70" s="36"/>
      <c r="D70" s="36"/>
    </row>
    <row r="71" spans="2:4" ht="12.75">
      <c r="B71" s="22"/>
      <c r="C71" s="36"/>
      <c r="D71" s="36"/>
    </row>
    <row r="72" spans="2:4" ht="12.75">
      <c r="B72" s="22"/>
      <c r="C72" s="36"/>
      <c r="D72" s="36"/>
    </row>
    <row r="73" spans="2:4" ht="12.75">
      <c r="B73" s="22"/>
      <c r="C73" s="36"/>
      <c r="D73" s="36"/>
    </row>
    <row r="74" spans="2:4" ht="12.75">
      <c r="B74" s="22"/>
      <c r="C74" s="36"/>
      <c r="D74" s="36"/>
    </row>
    <row r="75" spans="2:4" ht="12.75">
      <c r="B75" s="22"/>
      <c r="C75" s="36"/>
      <c r="D75" s="36"/>
    </row>
    <row r="76" spans="2:4" ht="12.75">
      <c r="B76" s="22"/>
      <c r="C76" s="36"/>
      <c r="D76" s="36"/>
    </row>
    <row r="77" spans="2:4" ht="12.75">
      <c r="B77" s="22"/>
      <c r="C77" s="36"/>
      <c r="D77" s="36"/>
    </row>
    <row r="78" spans="2:4" ht="12.75">
      <c r="B78" s="22"/>
      <c r="C78" s="36"/>
      <c r="D78" s="36"/>
    </row>
    <row r="79" spans="2:4" ht="12.75">
      <c r="B79" s="22"/>
      <c r="C79" s="36"/>
      <c r="D79" s="36">
        <v>1005</v>
      </c>
    </row>
    <row r="80" spans="2:4" ht="12.75">
      <c r="B80" s="22"/>
      <c r="C80" s="36"/>
      <c r="D80" s="36"/>
    </row>
    <row r="81" spans="2:4" ht="12.75">
      <c r="B81" s="22"/>
      <c r="C81" s="36"/>
      <c r="D81" s="36"/>
    </row>
    <row r="82" spans="2:4" ht="12.75">
      <c r="B82" s="22"/>
      <c r="C82" s="36"/>
      <c r="D82" s="36"/>
    </row>
    <row r="83" spans="2:4" ht="12.75">
      <c r="B83" s="22"/>
      <c r="C83" s="36"/>
      <c r="D83" s="36"/>
    </row>
    <row r="84" spans="2:4" ht="12.75">
      <c r="B84" s="22"/>
      <c r="C84" s="36"/>
      <c r="D84" s="36"/>
    </row>
    <row r="85" spans="2:4" ht="12.75">
      <c r="B85" s="22"/>
      <c r="C85" s="36"/>
      <c r="D85" s="36"/>
    </row>
    <row r="86" spans="2:4" ht="12.75">
      <c r="B86" s="22"/>
      <c r="C86" s="36"/>
      <c r="D86" s="36"/>
    </row>
    <row r="87" spans="2:4" ht="12.75">
      <c r="B87" s="22"/>
      <c r="C87" s="36"/>
      <c r="D87" s="36"/>
    </row>
    <row r="88" spans="2:4" ht="12.75">
      <c r="B88" s="22"/>
      <c r="C88" s="36"/>
      <c r="D88" s="36"/>
    </row>
    <row r="89" spans="2:4" ht="12.75">
      <c r="B89" s="22"/>
      <c r="C89" s="36"/>
      <c r="D89" s="36"/>
    </row>
    <row r="90" spans="2:4" ht="12.75">
      <c r="B90" s="22"/>
      <c r="C90" s="36"/>
      <c r="D90" s="36"/>
    </row>
    <row r="91" spans="2:4" ht="12.75">
      <c r="B91" s="22"/>
      <c r="C91" s="36"/>
      <c r="D91" s="36"/>
    </row>
    <row r="92" spans="2:4" ht="12.75">
      <c r="B92" s="22"/>
      <c r="C92" s="36"/>
      <c r="D92" s="36"/>
    </row>
    <row r="93" spans="2:4" ht="12.75">
      <c r="B93" s="22"/>
      <c r="C93" s="36"/>
      <c r="D93" s="36"/>
    </row>
    <row r="94" spans="2:4" ht="12.75">
      <c r="B94" s="22"/>
      <c r="C94" s="36"/>
      <c r="D94" s="36"/>
    </row>
    <row r="95" spans="2:4" ht="12.75">
      <c r="B95" s="22"/>
      <c r="C95" s="36"/>
      <c r="D95" s="36"/>
    </row>
    <row r="96" spans="2:4" ht="12.75">
      <c r="B96" s="22"/>
      <c r="C96" s="36"/>
      <c r="D96" s="36"/>
    </row>
    <row r="97" spans="2:4" ht="12.75">
      <c r="B97" s="22"/>
      <c r="C97" s="36"/>
      <c r="D97" s="36"/>
    </row>
    <row r="98" spans="2:4" ht="12.75">
      <c r="B98" s="22"/>
      <c r="C98" s="36"/>
      <c r="D98" s="36"/>
    </row>
    <row r="99" spans="2:4" ht="12.75">
      <c r="B99" s="22"/>
      <c r="C99" s="36"/>
      <c r="D99" s="36"/>
    </row>
    <row r="100" spans="2:4" ht="12.75">
      <c r="B100" s="22"/>
      <c r="C100" s="36"/>
      <c r="D100" s="36"/>
    </row>
    <row r="101" spans="2:4" ht="12.75">
      <c r="B101" s="22"/>
      <c r="C101" s="36"/>
      <c r="D101" s="36"/>
    </row>
    <row r="102" spans="2:4" ht="12.75">
      <c r="B102" s="22"/>
      <c r="C102" s="36"/>
      <c r="D102" s="36"/>
    </row>
    <row r="103" spans="2:4" ht="12.75">
      <c r="B103" s="22"/>
      <c r="C103" s="36"/>
      <c r="D103" s="36"/>
    </row>
    <row r="104" spans="2:4" ht="12.75">
      <c r="B104" s="22"/>
      <c r="C104" s="36"/>
      <c r="D104" s="36"/>
    </row>
    <row r="105" spans="2:4" ht="12.75">
      <c r="B105" s="22"/>
      <c r="C105" s="36"/>
      <c r="D105" s="36"/>
    </row>
    <row r="106" spans="2:4" ht="12.75">
      <c r="B106" s="22"/>
      <c r="C106" s="36"/>
      <c r="D106" s="36"/>
    </row>
    <row r="107" spans="2:4" ht="12.75">
      <c r="B107" s="22"/>
      <c r="C107" s="36"/>
      <c r="D107" s="36"/>
    </row>
    <row r="108" spans="2:4" ht="12.75">
      <c r="B108" s="22"/>
      <c r="C108" s="36"/>
      <c r="D108" s="36"/>
    </row>
    <row r="109" spans="2:4" ht="12.75">
      <c r="B109" s="22"/>
      <c r="C109" s="36"/>
      <c r="D109" s="36"/>
    </row>
  </sheetData>
  <sheetProtection/>
  <mergeCells count="11">
    <mergeCell ref="C6:C7"/>
    <mergeCell ref="E6:J6"/>
    <mergeCell ref="K6:K7"/>
    <mergeCell ref="L6:L7"/>
    <mergeCell ref="D6:D7"/>
    <mergeCell ref="A1:L1"/>
    <mergeCell ref="A3:L3"/>
    <mergeCell ref="A4:L4"/>
    <mergeCell ref="A5:L5"/>
    <mergeCell ref="A6:A7"/>
    <mergeCell ref="B6:B7"/>
  </mergeCells>
  <conditionalFormatting sqref="E8:J31">
    <cfRule type="cellIs" priority="2" dxfId="0" operator="greaterThanOrEqual" stopIfTrue="1">
      <formula>200</formula>
    </cfRule>
  </conditionalFormatting>
  <printOptions/>
  <pageMargins left="0.7480314960629921" right="0.3937007874015748" top="0.7874015748031497" bottom="0.3937007874015748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8">
      <selection activeCell="K21" sqref="K21"/>
    </sheetView>
  </sheetViews>
  <sheetFormatPr defaultColWidth="9.140625" defaultRowHeight="12.75"/>
  <cols>
    <col min="1" max="1" width="5.140625" style="2" customWidth="1"/>
    <col min="2" max="2" width="24.28125" style="18" customWidth="1"/>
    <col min="3" max="4" width="10.7109375" style="37" customWidth="1"/>
    <col min="5" max="10" width="6.7109375" style="2" customWidth="1"/>
    <col min="11" max="11" width="7.00390625" style="2" customWidth="1"/>
    <col min="12" max="12" width="8.140625" style="2" bestFit="1" customWidth="1"/>
    <col min="13" max="16384" width="9.140625" style="2" customWidth="1"/>
  </cols>
  <sheetData>
    <row r="1" spans="1:12" ht="17.25">
      <c r="A1" s="368" t="s">
        <v>17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70"/>
    </row>
    <row r="2" spans="1:12" ht="5.25" customHeight="1">
      <c r="A2" s="38"/>
      <c r="B2" s="39"/>
      <c r="C2" s="39"/>
      <c r="D2" s="39"/>
      <c r="E2" s="40"/>
      <c r="F2" s="40"/>
      <c r="G2" s="40"/>
      <c r="H2" s="40"/>
      <c r="I2" s="40"/>
      <c r="J2" s="40"/>
      <c r="K2" s="40"/>
      <c r="L2" s="41"/>
    </row>
    <row r="3" spans="1:12" ht="17.25" customHeight="1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9"/>
    </row>
    <row r="4" spans="1:12" ht="17.25" customHeight="1" thickBot="1">
      <c r="A4" s="362" t="s">
        <v>28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4"/>
    </row>
    <row r="5" spans="1:12" ht="15.75" thickBot="1">
      <c r="A5" s="359" t="s">
        <v>64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1"/>
    </row>
    <row r="6" spans="1:12" ht="12.75" customHeight="1" thickBot="1">
      <c r="A6" s="384" t="s">
        <v>0</v>
      </c>
      <c r="B6" s="386" t="s">
        <v>4</v>
      </c>
      <c r="C6" s="395" t="s">
        <v>11</v>
      </c>
      <c r="D6" s="408" t="s">
        <v>46</v>
      </c>
      <c r="E6" s="389" t="s">
        <v>6</v>
      </c>
      <c r="F6" s="389"/>
      <c r="G6" s="389"/>
      <c r="H6" s="389"/>
      <c r="I6" s="389"/>
      <c r="J6" s="400"/>
      <c r="K6" s="397" t="s">
        <v>9</v>
      </c>
      <c r="L6" s="382" t="s">
        <v>10</v>
      </c>
    </row>
    <row r="7" spans="1:12" ht="16.5" customHeight="1" thickBot="1">
      <c r="A7" s="385"/>
      <c r="B7" s="387"/>
      <c r="C7" s="399"/>
      <c r="D7" s="409"/>
      <c r="E7" s="30" t="s">
        <v>1</v>
      </c>
      <c r="F7" s="7" t="s">
        <v>7</v>
      </c>
      <c r="G7" s="7" t="s">
        <v>2</v>
      </c>
      <c r="H7" s="7" t="s">
        <v>8</v>
      </c>
      <c r="I7" s="7" t="s">
        <v>5</v>
      </c>
      <c r="J7" s="8" t="s">
        <v>3</v>
      </c>
      <c r="K7" s="398"/>
      <c r="L7" s="383"/>
    </row>
    <row r="8" spans="1:12" s="3" customFormat="1" ht="15.75" customHeight="1">
      <c r="A8" s="128">
        <f>A7+1</f>
        <v>1</v>
      </c>
      <c r="B8" s="129" t="s">
        <v>120</v>
      </c>
      <c r="C8" s="248" t="s">
        <v>97</v>
      </c>
      <c r="D8" s="237" t="s">
        <v>47</v>
      </c>
      <c r="E8" s="130">
        <v>147</v>
      </c>
      <c r="F8" s="131">
        <v>217</v>
      </c>
      <c r="G8" s="131">
        <v>201</v>
      </c>
      <c r="H8" s="132">
        <v>185</v>
      </c>
      <c r="I8" s="131">
        <v>209</v>
      </c>
      <c r="J8" s="133">
        <v>226</v>
      </c>
      <c r="K8" s="124">
        <f aca="true" t="shared" si="0" ref="K8:K31">SUM(E8:J8)</f>
        <v>1185</v>
      </c>
      <c r="L8" s="134">
        <f aca="true" t="shared" si="1" ref="L8:L31">IF(K8&gt;0,AVERAGE(E8:J8),0)</f>
        <v>197.5</v>
      </c>
    </row>
    <row r="9" spans="1:12" s="3" customFormat="1" ht="15.75" customHeight="1">
      <c r="A9" s="135">
        <f>A8+1</f>
        <v>2</v>
      </c>
      <c r="B9" s="136" t="s">
        <v>130</v>
      </c>
      <c r="C9" s="249" t="s">
        <v>97</v>
      </c>
      <c r="D9" s="169" t="s">
        <v>48</v>
      </c>
      <c r="E9" s="137">
        <v>192</v>
      </c>
      <c r="F9" s="138">
        <v>198</v>
      </c>
      <c r="G9" s="138">
        <v>203</v>
      </c>
      <c r="H9" s="139">
        <v>185</v>
      </c>
      <c r="I9" s="138">
        <v>246</v>
      </c>
      <c r="J9" s="140">
        <v>156</v>
      </c>
      <c r="K9" s="125">
        <f t="shared" si="0"/>
        <v>1180</v>
      </c>
      <c r="L9" s="141">
        <f t="shared" si="1"/>
        <v>196.66666666666666</v>
      </c>
    </row>
    <row r="10" spans="1:12" s="3" customFormat="1" ht="15.75" customHeight="1">
      <c r="A10" s="135">
        <f>A9+1</f>
        <v>3</v>
      </c>
      <c r="B10" s="136" t="s">
        <v>132</v>
      </c>
      <c r="C10" s="249" t="s">
        <v>135</v>
      </c>
      <c r="D10" s="169" t="s">
        <v>138</v>
      </c>
      <c r="E10" s="137">
        <v>244</v>
      </c>
      <c r="F10" s="138">
        <v>160</v>
      </c>
      <c r="G10" s="138">
        <v>140</v>
      </c>
      <c r="H10" s="139">
        <v>182</v>
      </c>
      <c r="I10" s="138">
        <v>210</v>
      </c>
      <c r="J10" s="140">
        <v>214</v>
      </c>
      <c r="K10" s="125">
        <f t="shared" si="0"/>
        <v>1150</v>
      </c>
      <c r="L10" s="141">
        <f t="shared" si="1"/>
        <v>191.66666666666666</v>
      </c>
    </row>
    <row r="11" spans="1:12" s="3" customFormat="1" ht="15.75" customHeight="1">
      <c r="A11" s="135">
        <f aca="true" t="shared" si="2" ref="A11:A31">A10+1</f>
        <v>4</v>
      </c>
      <c r="B11" s="136" t="s">
        <v>129</v>
      </c>
      <c r="C11" s="249" t="s">
        <v>84</v>
      </c>
      <c r="D11" s="220" t="s">
        <v>56</v>
      </c>
      <c r="E11" s="144">
        <v>198</v>
      </c>
      <c r="F11" s="145">
        <v>179</v>
      </c>
      <c r="G11" s="145">
        <v>167</v>
      </c>
      <c r="H11" s="146">
        <v>200</v>
      </c>
      <c r="I11" s="145">
        <v>190</v>
      </c>
      <c r="J11" s="147">
        <v>168</v>
      </c>
      <c r="K11" s="126">
        <f t="shared" si="0"/>
        <v>1102</v>
      </c>
      <c r="L11" s="148">
        <f t="shared" si="1"/>
        <v>183.66666666666666</v>
      </c>
    </row>
    <row r="12" spans="1:12" s="3" customFormat="1" ht="15.75" customHeight="1">
      <c r="A12" s="135">
        <f t="shared" si="2"/>
        <v>5</v>
      </c>
      <c r="B12" s="143" t="s">
        <v>35</v>
      </c>
      <c r="C12" s="250" t="s">
        <v>135</v>
      </c>
      <c r="D12" s="220" t="s">
        <v>47</v>
      </c>
      <c r="E12" s="137">
        <v>173</v>
      </c>
      <c r="F12" s="138">
        <v>185</v>
      </c>
      <c r="G12" s="138">
        <v>190</v>
      </c>
      <c r="H12" s="139">
        <v>165</v>
      </c>
      <c r="I12" s="138">
        <v>181</v>
      </c>
      <c r="J12" s="140">
        <v>203</v>
      </c>
      <c r="K12" s="125">
        <f t="shared" si="0"/>
        <v>1097</v>
      </c>
      <c r="L12" s="141">
        <f t="shared" si="1"/>
        <v>182.83333333333334</v>
      </c>
    </row>
    <row r="13" spans="1:12" s="3" customFormat="1" ht="15.75" customHeight="1">
      <c r="A13" s="135">
        <f t="shared" si="2"/>
        <v>6</v>
      </c>
      <c r="B13" s="136" t="s">
        <v>128</v>
      </c>
      <c r="C13" s="249" t="s">
        <v>95</v>
      </c>
      <c r="D13" s="169" t="s">
        <v>48</v>
      </c>
      <c r="E13" s="137">
        <v>189</v>
      </c>
      <c r="F13" s="138">
        <v>189</v>
      </c>
      <c r="G13" s="138">
        <v>147</v>
      </c>
      <c r="H13" s="139">
        <v>209</v>
      </c>
      <c r="I13" s="138">
        <v>147</v>
      </c>
      <c r="J13" s="140">
        <v>188</v>
      </c>
      <c r="K13" s="125">
        <f t="shared" si="0"/>
        <v>1069</v>
      </c>
      <c r="L13" s="141">
        <f t="shared" si="1"/>
        <v>178.16666666666666</v>
      </c>
    </row>
    <row r="14" spans="1:12" s="3" customFormat="1" ht="15.75" customHeight="1">
      <c r="A14" s="135">
        <f t="shared" si="2"/>
        <v>7</v>
      </c>
      <c r="B14" s="136" t="s">
        <v>127</v>
      </c>
      <c r="C14" s="249" t="s">
        <v>135</v>
      </c>
      <c r="D14" s="169" t="s">
        <v>47</v>
      </c>
      <c r="E14" s="137">
        <v>167</v>
      </c>
      <c r="F14" s="138">
        <v>192</v>
      </c>
      <c r="G14" s="138">
        <v>216</v>
      </c>
      <c r="H14" s="139">
        <v>134</v>
      </c>
      <c r="I14" s="138">
        <v>175</v>
      </c>
      <c r="J14" s="140">
        <v>165</v>
      </c>
      <c r="K14" s="125">
        <f t="shared" si="0"/>
        <v>1049</v>
      </c>
      <c r="L14" s="141">
        <f t="shared" si="1"/>
        <v>174.83333333333334</v>
      </c>
    </row>
    <row r="15" spans="1:12" s="3" customFormat="1" ht="15.75" customHeight="1">
      <c r="A15" s="135">
        <f t="shared" si="2"/>
        <v>8</v>
      </c>
      <c r="B15" s="136" t="s">
        <v>115</v>
      </c>
      <c r="C15" s="249" t="s">
        <v>84</v>
      </c>
      <c r="D15" s="220" t="s">
        <v>48</v>
      </c>
      <c r="E15" s="144">
        <v>193</v>
      </c>
      <c r="F15" s="145">
        <v>140</v>
      </c>
      <c r="G15" s="145">
        <v>182</v>
      </c>
      <c r="H15" s="146">
        <v>190</v>
      </c>
      <c r="I15" s="145">
        <v>173</v>
      </c>
      <c r="J15" s="147">
        <v>169</v>
      </c>
      <c r="K15" s="126">
        <f t="shared" si="0"/>
        <v>1047</v>
      </c>
      <c r="L15" s="148">
        <f t="shared" si="1"/>
        <v>174.5</v>
      </c>
    </row>
    <row r="16" spans="1:12" s="3" customFormat="1" ht="15.75" customHeight="1">
      <c r="A16" s="135">
        <f t="shared" si="2"/>
        <v>9</v>
      </c>
      <c r="B16" s="136" t="s">
        <v>131</v>
      </c>
      <c r="C16" s="249" t="s">
        <v>106</v>
      </c>
      <c r="D16" s="169" t="s">
        <v>56</v>
      </c>
      <c r="E16" s="137">
        <v>171</v>
      </c>
      <c r="F16" s="138">
        <v>147</v>
      </c>
      <c r="G16" s="138">
        <v>152</v>
      </c>
      <c r="H16" s="139">
        <v>167</v>
      </c>
      <c r="I16" s="138">
        <v>177</v>
      </c>
      <c r="J16" s="140">
        <v>214</v>
      </c>
      <c r="K16" s="125">
        <f t="shared" si="0"/>
        <v>1028</v>
      </c>
      <c r="L16" s="141">
        <f t="shared" si="1"/>
        <v>171.33333333333334</v>
      </c>
    </row>
    <row r="17" spans="1:12" s="3" customFormat="1" ht="15.75" customHeight="1">
      <c r="A17" s="135">
        <f t="shared" si="2"/>
        <v>10</v>
      </c>
      <c r="B17" s="136" t="s">
        <v>108</v>
      </c>
      <c r="C17" s="249" t="s">
        <v>137</v>
      </c>
      <c r="D17" s="169" t="s">
        <v>48</v>
      </c>
      <c r="E17" s="137">
        <v>166</v>
      </c>
      <c r="F17" s="138">
        <v>180</v>
      </c>
      <c r="G17" s="138">
        <v>195</v>
      </c>
      <c r="H17" s="139">
        <v>172</v>
      </c>
      <c r="I17" s="138">
        <v>141</v>
      </c>
      <c r="J17" s="140">
        <v>172</v>
      </c>
      <c r="K17" s="125">
        <f t="shared" si="0"/>
        <v>1026</v>
      </c>
      <c r="L17" s="141">
        <f t="shared" si="1"/>
        <v>171</v>
      </c>
    </row>
    <row r="18" spans="1:12" s="3" customFormat="1" ht="15.75" customHeight="1">
      <c r="A18" s="135">
        <f t="shared" si="2"/>
        <v>11</v>
      </c>
      <c r="B18" s="136" t="s">
        <v>100</v>
      </c>
      <c r="C18" s="249" t="s">
        <v>101</v>
      </c>
      <c r="D18" s="169" t="s">
        <v>48</v>
      </c>
      <c r="E18" s="137">
        <v>159</v>
      </c>
      <c r="F18" s="138">
        <v>180</v>
      </c>
      <c r="G18" s="138">
        <v>183</v>
      </c>
      <c r="H18" s="139">
        <v>179</v>
      </c>
      <c r="I18" s="138">
        <v>149</v>
      </c>
      <c r="J18" s="140">
        <v>175</v>
      </c>
      <c r="K18" s="125">
        <f t="shared" si="0"/>
        <v>1025</v>
      </c>
      <c r="L18" s="141">
        <f t="shared" si="1"/>
        <v>170.83333333333334</v>
      </c>
    </row>
    <row r="19" spans="1:12" s="3" customFormat="1" ht="15.75" customHeight="1">
      <c r="A19" s="135">
        <f t="shared" si="2"/>
        <v>12</v>
      </c>
      <c r="B19" s="136" t="s">
        <v>51</v>
      </c>
      <c r="C19" s="249" t="s">
        <v>136</v>
      </c>
      <c r="D19" s="169" t="s">
        <v>48</v>
      </c>
      <c r="E19" s="137">
        <v>147</v>
      </c>
      <c r="F19" s="138">
        <v>141</v>
      </c>
      <c r="G19" s="138">
        <v>230</v>
      </c>
      <c r="H19" s="139">
        <v>200</v>
      </c>
      <c r="I19" s="138">
        <v>137</v>
      </c>
      <c r="J19" s="140">
        <v>165</v>
      </c>
      <c r="K19" s="125">
        <f t="shared" si="0"/>
        <v>1020</v>
      </c>
      <c r="L19" s="141">
        <f t="shared" si="1"/>
        <v>170</v>
      </c>
    </row>
    <row r="20" spans="1:12" s="3" customFormat="1" ht="15.75" customHeight="1">
      <c r="A20" s="135">
        <f t="shared" si="2"/>
        <v>13</v>
      </c>
      <c r="B20" s="136" t="s">
        <v>110</v>
      </c>
      <c r="C20" s="156"/>
      <c r="D20" s="169" t="s">
        <v>48</v>
      </c>
      <c r="E20" s="137">
        <v>220</v>
      </c>
      <c r="F20" s="138">
        <v>178</v>
      </c>
      <c r="G20" s="138">
        <v>216</v>
      </c>
      <c r="H20" s="139">
        <v>188</v>
      </c>
      <c r="I20" s="138">
        <v>192</v>
      </c>
      <c r="J20" s="140">
        <v>147</v>
      </c>
      <c r="K20" s="125">
        <f t="shared" si="0"/>
        <v>1141</v>
      </c>
      <c r="L20" s="141">
        <f t="shared" si="1"/>
        <v>190.16666666666666</v>
      </c>
    </row>
    <row r="21" spans="1:12" s="3" customFormat="1" ht="15.75" customHeight="1">
      <c r="A21" s="135">
        <f t="shared" si="2"/>
        <v>14</v>
      </c>
      <c r="B21" s="136" t="s">
        <v>45</v>
      </c>
      <c r="C21" s="249" t="s">
        <v>135</v>
      </c>
      <c r="D21" s="169" t="s">
        <v>138</v>
      </c>
      <c r="E21" s="137">
        <v>192</v>
      </c>
      <c r="F21" s="138">
        <v>145</v>
      </c>
      <c r="G21" s="138">
        <v>154</v>
      </c>
      <c r="H21" s="139">
        <v>141</v>
      </c>
      <c r="I21" s="138">
        <v>180</v>
      </c>
      <c r="J21" s="140">
        <v>134</v>
      </c>
      <c r="K21" s="125">
        <f t="shared" si="0"/>
        <v>946</v>
      </c>
      <c r="L21" s="141">
        <f t="shared" si="1"/>
        <v>157.66666666666666</v>
      </c>
    </row>
    <row r="22" spans="1:12" s="3" customFormat="1" ht="15.75" customHeight="1">
      <c r="A22" s="135">
        <f t="shared" si="2"/>
        <v>15</v>
      </c>
      <c r="B22" s="136" t="s">
        <v>134</v>
      </c>
      <c r="C22" s="249" t="s">
        <v>84</v>
      </c>
      <c r="D22" s="169" t="s">
        <v>138</v>
      </c>
      <c r="E22" s="137">
        <v>149</v>
      </c>
      <c r="F22" s="138">
        <v>158</v>
      </c>
      <c r="G22" s="138">
        <v>175</v>
      </c>
      <c r="H22" s="139">
        <v>160</v>
      </c>
      <c r="I22" s="138">
        <v>177</v>
      </c>
      <c r="J22" s="140">
        <v>155</v>
      </c>
      <c r="K22" s="125">
        <f t="shared" si="0"/>
        <v>974</v>
      </c>
      <c r="L22" s="141">
        <f t="shared" si="1"/>
        <v>162.33333333333334</v>
      </c>
    </row>
    <row r="23" spans="1:12" s="3" customFormat="1" ht="15.75" customHeight="1">
      <c r="A23" s="135">
        <f t="shared" si="2"/>
        <v>16</v>
      </c>
      <c r="B23" s="136" t="s">
        <v>54</v>
      </c>
      <c r="C23" s="249" t="s">
        <v>95</v>
      </c>
      <c r="D23" s="169" t="s">
        <v>48</v>
      </c>
      <c r="E23" s="137">
        <v>149</v>
      </c>
      <c r="F23" s="138">
        <v>155</v>
      </c>
      <c r="G23" s="138">
        <v>169</v>
      </c>
      <c r="H23" s="139">
        <v>143</v>
      </c>
      <c r="I23" s="138">
        <v>169</v>
      </c>
      <c r="J23" s="140">
        <v>183</v>
      </c>
      <c r="K23" s="125">
        <f t="shared" si="0"/>
        <v>968</v>
      </c>
      <c r="L23" s="141">
        <f t="shared" si="1"/>
        <v>161.33333333333334</v>
      </c>
    </row>
    <row r="24" spans="1:12" s="3" customFormat="1" ht="15.75" customHeight="1">
      <c r="A24" s="135">
        <f t="shared" si="2"/>
        <v>17</v>
      </c>
      <c r="B24" s="136" t="s">
        <v>116</v>
      </c>
      <c r="C24" s="249" t="s">
        <v>95</v>
      </c>
      <c r="D24" s="169" t="s">
        <v>56</v>
      </c>
      <c r="E24" s="137">
        <v>159</v>
      </c>
      <c r="F24" s="138">
        <v>165</v>
      </c>
      <c r="G24" s="138">
        <v>160</v>
      </c>
      <c r="H24" s="139">
        <v>169</v>
      </c>
      <c r="I24" s="138">
        <v>145</v>
      </c>
      <c r="J24" s="140">
        <v>164</v>
      </c>
      <c r="K24" s="125">
        <f t="shared" si="0"/>
        <v>962</v>
      </c>
      <c r="L24" s="141">
        <f t="shared" si="1"/>
        <v>160.33333333333334</v>
      </c>
    </row>
    <row r="25" spans="1:12" s="3" customFormat="1" ht="15.75" customHeight="1">
      <c r="A25" s="135">
        <f t="shared" si="2"/>
        <v>18</v>
      </c>
      <c r="B25" s="136" t="s">
        <v>124</v>
      </c>
      <c r="C25" s="249" t="s">
        <v>126</v>
      </c>
      <c r="D25" s="169" t="s">
        <v>138</v>
      </c>
      <c r="E25" s="137">
        <v>146</v>
      </c>
      <c r="F25" s="138">
        <v>157</v>
      </c>
      <c r="G25" s="138">
        <v>156</v>
      </c>
      <c r="H25" s="139">
        <v>160</v>
      </c>
      <c r="I25" s="138">
        <v>158</v>
      </c>
      <c r="J25" s="140">
        <v>163</v>
      </c>
      <c r="K25" s="125">
        <f t="shared" si="0"/>
        <v>940</v>
      </c>
      <c r="L25" s="141">
        <f t="shared" si="1"/>
        <v>156.66666666666666</v>
      </c>
    </row>
    <row r="26" spans="1:12" s="3" customFormat="1" ht="15.75" customHeight="1">
      <c r="A26" s="135">
        <f t="shared" si="2"/>
        <v>19</v>
      </c>
      <c r="B26" s="136" t="s">
        <v>133</v>
      </c>
      <c r="C26" s="249" t="s">
        <v>95</v>
      </c>
      <c r="D26" s="169" t="s">
        <v>138</v>
      </c>
      <c r="E26" s="137">
        <v>167</v>
      </c>
      <c r="F26" s="138">
        <v>128</v>
      </c>
      <c r="G26" s="138">
        <v>174</v>
      </c>
      <c r="H26" s="139">
        <v>156</v>
      </c>
      <c r="I26" s="138">
        <v>156</v>
      </c>
      <c r="J26" s="140">
        <v>159</v>
      </c>
      <c r="K26" s="125">
        <f t="shared" si="0"/>
        <v>940</v>
      </c>
      <c r="L26" s="141">
        <f t="shared" si="1"/>
        <v>156.66666666666666</v>
      </c>
    </row>
    <row r="27" spans="1:12" s="3" customFormat="1" ht="15.75" customHeight="1">
      <c r="A27" s="135">
        <f t="shared" si="2"/>
        <v>20</v>
      </c>
      <c r="B27" s="136" t="s">
        <v>122</v>
      </c>
      <c r="C27" s="249" t="s">
        <v>101</v>
      </c>
      <c r="D27" s="169" t="s">
        <v>56</v>
      </c>
      <c r="E27" s="137">
        <v>124</v>
      </c>
      <c r="F27" s="138">
        <v>181</v>
      </c>
      <c r="G27" s="138">
        <v>144</v>
      </c>
      <c r="H27" s="139">
        <v>169</v>
      </c>
      <c r="I27" s="138">
        <v>149</v>
      </c>
      <c r="J27" s="140">
        <v>167</v>
      </c>
      <c r="K27" s="125">
        <f t="shared" si="0"/>
        <v>934</v>
      </c>
      <c r="L27" s="141">
        <f t="shared" si="1"/>
        <v>155.66666666666666</v>
      </c>
    </row>
    <row r="28" spans="1:12" s="3" customFormat="1" ht="15.75" customHeight="1">
      <c r="A28" s="135">
        <f t="shared" si="2"/>
        <v>21</v>
      </c>
      <c r="B28" s="136" t="s">
        <v>111</v>
      </c>
      <c r="C28" s="249" t="s">
        <v>135</v>
      </c>
      <c r="D28" s="169" t="s">
        <v>48</v>
      </c>
      <c r="E28" s="137">
        <v>168</v>
      </c>
      <c r="F28" s="138">
        <v>145</v>
      </c>
      <c r="G28" s="138">
        <v>139</v>
      </c>
      <c r="H28" s="139">
        <v>182</v>
      </c>
      <c r="I28" s="138">
        <v>162</v>
      </c>
      <c r="J28" s="140">
        <v>132</v>
      </c>
      <c r="K28" s="125">
        <f t="shared" si="0"/>
        <v>928</v>
      </c>
      <c r="L28" s="141">
        <f t="shared" si="1"/>
        <v>154.66666666666666</v>
      </c>
    </row>
    <row r="29" spans="1:12" s="3" customFormat="1" ht="15.75" customHeight="1">
      <c r="A29" s="135">
        <f t="shared" si="2"/>
        <v>22</v>
      </c>
      <c r="B29" s="143" t="s">
        <v>59</v>
      </c>
      <c r="C29" s="250" t="s">
        <v>136</v>
      </c>
      <c r="D29" s="220" t="s">
        <v>138</v>
      </c>
      <c r="E29" s="137">
        <v>168</v>
      </c>
      <c r="F29" s="138">
        <v>134</v>
      </c>
      <c r="G29" s="138">
        <v>133</v>
      </c>
      <c r="H29" s="139">
        <v>135</v>
      </c>
      <c r="I29" s="138">
        <v>113</v>
      </c>
      <c r="J29" s="140">
        <v>190</v>
      </c>
      <c r="K29" s="125">
        <f t="shared" si="0"/>
        <v>873</v>
      </c>
      <c r="L29" s="141">
        <f t="shared" si="1"/>
        <v>145.5</v>
      </c>
    </row>
    <row r="30" spans="1:12" s="3" customFormat="1" ht="15.75" customHeight="1">
      <c r="A30" s="135">
        <f t="shared" si="2"/>
        <v>23</v>
      </c>
      <c r="B30" s="198" t="s">
        <v>123</v>
      </c>
      <c r="C30" s="249" t="s">
        <v>103</v>
      </c>
      <c r="D30" s="169" t="s">
        <v>47</v>
      </c>
      <c r="E30" s="137">
        <v>173</v>
      </c>
      <c r="F30" s="138">
        <v>152</v>
      </c>
      <c r="G30" s="138">
        <v>136</v>
      </c>
      <c r="H30" s="139"/>
      <c r="I30" s="138"/>
      <c r="J30" s="140"/>
      <c r="K30" s="125">
        <f t="shared" si="0"/>
        <v>461</v>
      </c>
      <c r="L30" s="141">
        <f t="shared" si="1"/>
        <v>153.66666666666666</v>
      </c>
    </row>
    <row r="31" spans="1:12" ht="15.75" customHeight="1" thickBot="1">
      <c r="A31" s="135">
        <f t="shared" si="2"/>
        <v>24</v>
      </c>
      <c r="B31" s="150" t="s">
        <v>96</v>
      </c>
      <c r="C31" s="251" t="s">
        <v>97</v>
      </c>
      <c r="D31" s="170" t="s">
        <v>48</v>
      </c>
      <c r="E31" s="151">
        <v>126</v>
      </c>
      <c r="F31" s="152"/>
      <c r="G31" s="152"/>
      <c r="H31" s="153"/>
      <c r="I31" s="152"/>
      <c r="J31" s="154"/>
      <c r="K31" s="127">
        <f t="shared" si="0"/>
        <v>126</v>
      </c>
      <c r="L31" s="155">
        <f t="shared" si="1"/>
        <v>126</v>
      </c>
    </row>
    <row r="32" spans="2:4" ht="12.75">
      <c r="B32" s="22"/>
      <c r="C32" s="36"/>
      <c r="D32" s="36"/>
    </row>
    <row r="33" spans="2:4" ht="12.75">
      <c r="B33" s="22"/>
      <c r="C33" s="36"/>
      <c r="D33" s="36"/>
    </row>
    <row r="34" spans="2:4" ht="12.75">
      <c r="B34" s="22"/>
      <c r="C34" s="36"/>
      <c r="D34" s="36"/>
    </row>
    <row r="35" spans="2:4" ht="12.75">
      <c r="B35" s="22"/>
      <c r="C35" s="36"/>
      <c r="D35" s="36"/>
    </row>
    <row r="36" spans="2:4" ht="12.75">
      <c r="B36" s="22"/>
      <c r="C36" s="36"/>
      <c r="D36" s="36"/>
    </row>
    <row r="37" spans="2:4" ht="12.75">
      <c r="B37" s="22"/>
      <c r="C37" s="36"/>
      <c r="D37" s="36"/>
    </row>
    <row r="38" spans="2:4" ht="12.75">
      <c r="B38" s="22"/>
      <c r="C38" s="36"/>
      <c r="D38" s="36"/>
    </row>
    <row r="39" spans="2:4" ht="12.75">
      <c r="B39" s="22"/>
      <c r="C39" s="36"/>
      <c r="D39" s="36"/>
    </row>
    <row r="40" spans="2:4" ht="12.75">
      <c r="B40" s="22"/>
      <c r="C40" s="36"/>
      <c r="D40" s="36"/>
    </row>
    <row r="41" spans="2:4" ht="12.75">
      <c r="B41" s="22"/>
      <c r="C41" s="36"/>
      <c r="D41" s="36"/>
    </row>
    <row r="42" spans="2:4" ht="12.75">
      <c r="B42" s="22"/>
      <c r="C42" s="36"/>
      <c r="D42" s="36"/>
    </row>
    <row r="43" spans="2:4" ht="12.75">
      <c r="B43" s="22"/>
      <c r="C43" s="36"/>
      <c r="D43" s="36"/>
    </row>
    <row r="44" spans="2:4" ht="12.75">
      <c r="B44" s="22"/>
      <c r="C44" s="36"/>
      <c r="D44" s="36"/>
    </row>
    <row r="45" spans="2:4" ht="12.75">
      <c r="B45" s="22"/>
      <c r="C45" s="36"/>
      <c r="D45" s="36"/>
    </row>
    <row r="46" spans="2:4" ht="12.75">
      <c r="B46" s="22"/>
      <c r="C46" s="36"/>
      <c r="D46" s="36"/>
    </row>
    <row r="47" spans="2:4" ht="12.75">
      <c r="B47" s="22"/>
      <c r="C47" s="36"/>
      <c r="D47" s="36"/>
    </row>
    <row r="48" spans="2:4" ht="12.75">
      <c r="B48" s="22"/>
      <c r="C48" s="36"/>
      <c r="D48" s="36"/>
    </row>
    <row r="49" spans="2:4" ht="12.75">
      <c r="B49" s="22"/>
      <c r="C49" s="36"/>
      <c r="D49" s="36"/>
    </row>
    <row r="50" spans="2:4" ht="12.75">
      <c r="B50" s="22"/>
      <c r="C50" s="36"/>
      <c r="D50" s="36"/>
    </row>
    <row r="51" spans="2:4" ht="12.75">
      <c r="B51" s="22"/>
      <c r="C51" s="36"/>
      <c r="D51" s="36"/>
    </row>
    <row r="52" spans="2:4" ht="12.75">
      <c r="B52" s="22"/>
      <c r="C52" s="36"/>
      <c r="D52" s="36"/>
    </row>
    <row r="53" spans="2:4" ht="12.75">
      <c r="B53" s="22"/>
      <c r="C53" s="36"/>
      <c r="D53" s="36"/>
    </row>
    <row r="54" spans="2:4" ht="12.75">
      <c r="B54" s="22"/>
      <c r="C54" s="36"/>
      <c r="D54" s="36"/>
    </row>
    <row r="55" spans="2:4" ht="12.75">
      <c r="B55" s="22"/>
      <c r="C55" s="36"/>
      <c r="D55" s="36"/>
    </row>
    <row r="56" spans="2:4" ht="12.75">
      <c r="B56" s="22"/>
      <c r="C56" s="36"/>
      <c r="D56" s="36"/>
    </row>
    <row r="57" spans="2:4" ht="12.75">
      <c r="B57" s="22"/>
      <c r="C57" s="36"/>
      <c r="D57" s="36"/>
    </row>
    <row r="58" spans="2:4" ht="12.75">
      <c r="B58" s="22"/>
      <c r="C58" s="36"/>
      <c r="D58" s="36"/>
    </row>
    <row r="59" spans="2:4" ht="12.75">
      <c r="B59" s="22"/>
      <c r="C59" s="36"/>
      <c r="D59" s="36"/>
    </row>
    <row r="60" spans="2:4" ht="12.75">
      <c r="B60" s="22"/>
      <c r="C60" s="36"/>
      <c r="D60" s="36"/>
    </row>
    <row r="61" spans="2:4" ht="12.75">
      <c r="B61" s="22"/>
      <c r="C61" s="36"/>
      <c r="D61" s="36"/>
    </row>
    <row r="62" spans="2:4" ht="12.75">
      <c r="B62" s="22"/>
      <c r="C62" s="36"/>
      <c r="D62" s="36"/>
    </row>
    <row r="63" spans="2:4" ht="12.75">
      <c r="B63" s="22"/>
      <c r="C63" s="36"/>
      <c r="D63" s="36"/>
    </row>
    <row r="64" spans="2:4" ht="12.75">
      <c r="B64" s="22"/>
      <c r="C64" s="36"/>
      <c r="D64" s="36"/>
    </row>
    <row r="65" spans="2:4" ht="12.75">
      <c r="B65" s="22"/>
      <c r="C65" s="36"/>
      <c r="D65" s="36"/>
    </row>
    <row r="66" spans="2:4" ht="12.75">
      <c r="B66" s="22"/>
      <c r="C66" s="36"/>
      <c r="D66" s="36"/>
    </row>
    <row r="67" spans="2:4" ht="12.75">
      <c r="B67" s="22"/>
      <c r="C67" s="36"/>
      <c r="D67" s="36"/>
    </row>
    <row r="68" spans="2:4" ht="12.75">
      <c r="B68" s="22"/>
      <c r="C68" s="36"/>
      <c r="D68" s="36"/>
    </row>
    <row r="69" spans="2:4" ht="12.75">
      <c r="B69" s="22"/>
      <c r="C69" s="36"/>
      <c r="D69" s="36"/>
    </row>
    <row r="70" spans="2:4" ht="12.75">
      <c r="B70" s="22"/>
      <c r="C70" s="36"/>
      <c r="D70" s="36"/>
    </row>
    <row r="71" spans="2:4" ht="12.75">
      <c r="B71" s="22"/>
      <c r="C71" s="36"/>
      <c r="D71" s="36"/>
    </row>
    <row r="72" spans="2:4" ht="12.75">
      <c r="B72" s="22"/>
      <c r="C72" s="36"/>
      <c r="D72" s="36"/>
    </row>
    <row r="73" spans="2:4" ht="12.75">
      <c r="B73" s="22"/>
      <c r="C73" s="36"/>
      <c r="D73" s="36"/>
    </row>
    <row r="74" spans="2:4" ht="12.75">
      <c r="B74" s="22"/>
      <c r="C74" s="36"/>
      <c r="D74" s="36"/>
    </row>
    <row r="75" spans="2:4" ht="12.75">
      <c r="B75" s="22"/>
      <c r="C75" s="36"/>
      <c r="D75" s="36"/>
    </row>
    <row r="76" spans="2:4" ht="12.75">
      <c r="B76" s="22"/>
      <c r="C76" s="36"/>
      <c r="D76" s="36"/>
    </row>
    <row r="77" spans="2:4" ht="12.75">
      <c r="B77" s="22"/>
      <c r="C77" s="36"/>
      <c r="D77" s="36"/>
    </row>
    <row r="78" spans="2:4" ht="12.75">
      <c r="B78" s="22"/>
      <c r="C78" s="36"/>
      <c r="D78" s="36"/>
    </row>
    <row r="79" spans="2:4" ht="12.75">
      <c r="B79" s="22"/>
      <c r="C79" s="36"/>
      <c r="D79" s="36"/>
    </row>
    <row r="80" spans="2:4" ht="12.75">
      <c r="B80" s="22"/>
      <c r="C80" s="36"/>
      <c r="D80" s="36"/>
    </row>
    <row r="81" spans="2:4" ht="12.75">
      <c r="B81" s="22"/>
      <c r="C81" s="36"/>
      <c r="D81" s="36"/>
    </row>
    <row r="82" spans="2:4" ht="12.75">
      <c r="B82" s="22"/>
      <c r="C82" s="36"/>
      <c r="D82" s="36"/>
    </row>
    <row r="83" spans="2:4" ht="12.75">
      <c r="B83" s="22"/>
      <c r="C83" s="36"/>
      <c r="D83" s="36"/>
    </row>
    <row r="84" spans="2:4" ht="12.75">
      <c r="B84" s="22"/>
      <c r="C84" s="36"/>
      <c r="D84" s="36"/>
    </row>
    <row r="85" spans="2:4" ht="12.75">
      <c r="B85" s="22"/>
      <c r="C85" s="36"/>
      <c r="D85" s="36"/>
    </row>
    <row r="86" spans="2:4" ht="12.75">
      <c r="B86" s="22"/>
      <c r="C86" s="36"/>
      <c r="D86" s="36"/>
    </row>
    <row r="87" spans="2:4" ht="12.75">
      <c r="B87" s="22"/>
      <c r="C87" s="36"/>
      <c r="D87" s="36"/>
    </row>
    <row r="88" spans="2:4" ht="12.75">
      <c r="B88" s="22"/>
      <c r="C88" s="36"/>
      <c r="D88" s="36"/>
    </row>
    <row r="89" spans="2:4" ht="12.75">
      <c r="B89" s="22"/>
      <c r="C89" s="36"/>
      <c r="D89" s="36"/>
    </row>
    <row r="90" spans="2:4" ht="12.75">
      <c r="B90" s="22"/>
      <c r="C90" s="36"/>
      <c r="D90" s="36"/>
    </row>
    <row r="91" spans="2:4" ht="12.75">
      <c r="B91" s="22"/>
      <c r="C91" s="36"/>
      <c r="D91" s="36"/>
    </row>
    <row r="92" spans="2:4" ht="12.75">
      <c r="B92" s="22"/>
      <c r="C92" s="36"/>
      <c r="D92" s="36"/>
    </row>
    <row r="93" spans="2:4" ht="12.75">
      <c r="B93" s="22"/>
      <c r="C93" s="36"/>
      <c r="D93" s="36"/>
    </row>
    <row r="94" spans="2:4" ht="12.75">
      <c r="B94" s="22"/>
      <c r="C94" s="36"/>
      <c r="D94" s="36"/>
    </row>
    <row r="95" spans="2:4" ht="12.75">
      <c r="B95" s="22"/>
      <c r="C95" s="36"/>
      <c r="D95" s="36"/>
    </row>
    <row r="96" spans="2:4" ht="12.75">
      <c r="B96" s="22"/>
      <c r="C96" s="36"/>
      <c r="D96" s="36"/>
    </row>
    <row r="97" spans="2:4" ht="12.75">
      <c r="B97" s="22"/>
      <c r="C97" s="36"/>
      <c r="D97" s="36"/>
    </row>
    <row r="98" spans="2:4" ht="12.75">
      <c r="B98" s="22"/>
      <c r="C98" s="36"/>
      <c r="D98" s="36"/>
    </row>
    <row r="99" spans="2:4" ht="12.75">
      <c r="B99" s="22"/>
      <c r="C99" s="36"/>
      <c r="D99" s="36"/>
    </row>
    <row r="100" spans="2:4" ht="12.75">
      <c r="B100" s="22"/>
      <c r="C100" s="36"/>
      <c r="D100" s="36"/>
    </row>
    <row r="101" spans="2:4" ht="12.75">
      <c r="B101" s="22"/>
      <c r="C101" s="36"/>
      <c r="D101" s="36"/>
    </row>
    <row r="102" spans="2:4" ht="12.75">
      <c r="B102" s="22"/>
      <c r="C102" s="36"/>
      <c r="D102" s="36"/>
    </row>
    <row r="103" spans="2:4" ht="12.75">
      <c r="B103" s="22"/>
      <c r="C103" s="36"/>
      <c r="D103" s="36"/>
    </row>
    <row r="104" spans="2:4" ht="12.75">
      <c r="B104" s="22"/>
      <c r="C104" s="36"/>
      <c r="D104" s="36"/>
    </row>
    <row r="105" spans="2:4" ht="12.75">
      <c r="B105" s="22"/>
      <c r="C105" s="36"/>
      <c r="D105" s="36"/>
    </row>
    <row r="106" spans="2:4" ht="12.75">
      <c r="B106" s="22"/>
      <c r="C106" s="36"/>
      <c r="D106" s="36"/>
    </row>
    <row r="107" spans="2:4" ht="12.75">
      <c r="B107" s="22"/>
      <c r="C107" s="36"/>
      <c r="D107" s="36"/>
    </row>
    <row r="108" spans="2:4" ht="12.75">
      <c r="B108" s="22"/>
      <c r="C108" s="36"/>
      <c r="D108" s="36"/>
    </row>
    <row r="109" spans="2:4" ht="12.75">
      <c r="B109" s="22"/>
      <c r="C109" s="36"/>
      <c r="D109" s="36"/>
    </row>
  </sheetData>
  <sheetProtection/>
  <mergeCells count="11">
    <mergeCell ref="C6:C7"/>
    <mergeCell ref="E6:J6"/>
    <mergeCell ref="A1:L1"/>
    <mergeCell ref="A3:L3"/>
    <mergeCell ref="A4:L4"/>
    <mergeCell ref="A5:L5"/>
    <mergeCell ref="K6:K7"/>
    <mergeCell ref="L6:L7"/>
    <mergeCell ref="D6:D7"/>
    <mergeCell ref="A6:A7"/>
    <mergeCell ref="B6:B7"/>
  </mergeCells>
  <conditionalFormatting sqref="E8:J31">
    <cfRule type="cellIs" priority="2" dxfId="0" operator="greaterThanOrEqual" stopIfTrue="1">
      <formula>200</formula>
    </cfRule>
  </conditionalFormatting>
  <printOptions/>
  <pageMargins left="0.35433070866141736" right="0.1968503937007874" top="0.7874015748031497" bottom="0.984251968503937" header="0" footer="0"/>
  <pageSetup horizontalDpi="200" verticalDpi="2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1">
      <selection activeCell="B16" sqref="B16:D16"/>
    </sheetView>
  </sheetViews>
  <sheetFormatPr defaultColWidth="9.140625" defaultRowHeight="12.75"/>
  <cols>
    <col min="1" max="1" width="5.140625" style="2" customWidth="1"/>
    <col min="2" max="2" width="24.28125" style="18" customWidth="1"/>
    <col min="3" max="4" width="10.7109375" style="37" customWidth="1"/>
    <col min="5" max="10" width="6.7109375" style="2" customWidth="1"/>
    <col min="11" max="11" width="7.00390625" style="2" customWidth="1"/>
    <col min="12" max="12" width="8.140625" style="2" bestFit="1" customWidth="1"/>
    <col min="13" max="16384" width="9.140625" style="2" customWidth="1"/>
  </cols>
  <sheetData>
    <row r="1" spans="1:12" ht="17.25">
      <c r="A1" s="368" t="s">
        <v>17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70"/>
    </row>
    <row r="2" spans="1:12" ht="5.25" customHeight="1">
      <c r="A2" s="38"/>
      <c r="B2" s="39"/>
      <c r="C2" s="39"/>
      <c r="D2" s="39"/>
      <c r="E2" s="40"/>
      <c r="F2" s="40"/>
      <c r="G2" s="40"/>
      <c r="H2" s="40"/>
      <c r="I2" s="40"/>
      <c r="J2" s="40"/>
      <c r="K2" s="40"/>
      <c r="L2" s="41"/>
    </row>
    <row r="3" spans="1:12" ht="17.25" customHeight="1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9"/>
    </row>
    <row r="4" spans="1:12" ht="17.25" customHeight="1" thickBot="1">
      <c r="A4" s="362" t="s">
        <v>28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4"/>
    </row>
    <row r="5" spans="1:12" ht="15.75" thickBot="1">
      <c r="A5" s="359" t="s">
        <v>139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1"/>
    </row>
    <row r="6" spans="1:12" ht="12.75" customHeight="1" thickBot="1">
      <c r="A6" s="384" t="s">
        <v>0</v>
      </c>
      <c r="B6" s="386" t="s">
        <v>4</v>
      </c>
      <c r="C6" s="395" t="s">
        <v>11</v>
      </c>
      <c r="D6" s="408" t="s">
        <v>46</v>
      </c>
      <c r="E6" s="389" t="s">
        <v>6</v>
      </c>
      <c r="F6" s="389"/>
      <c r="G6" s="389"/>
      <c r="H6" s="389"/>
      <c r="I6" s="389"/>
      <c r="J6" s="400"/>
      <c r="K6" s="397" t="s">
        <v>9</v>
      </c>
      <c r="L6" s="382" t="s">
        <v>10</v>
      </c>
    </row>
    <row r="7" spans="1:12" ht="16.5" customHeight="1" thickBot="1">
      <c r="A7" s="385"/>
      <c r="B7" s="387"/>
      <c r="C7" s="399"/>
      <c r="D7" s="409"/>
      <c r="E7" s="30" t="s">
        <v>1</v>
      </c>
      <c r="F7" s="7" t="s">
        <v>7</v>
      </c>
      <c r="G7" s="7" t="s">
        <v>2</v>
      </c>
      <c r="H7" s="7" t="s">
        <v>8</v>
      </c>
      <c r="I7" s="7" t="s">
        <v>5</v>
      </c>
      <c r="J7" s="8" t="s">
        <v>3</v>
      </c>
      <c r="K7" s="398"/>
      <c r="L7" s="383"/>
    </row>
    <row r="8" spans="1:12" s="3" customFormat="1" ht="15.75" customHeight="1">
      <c r="A8" s="128">
        <f>A7+1</f>
        <v>1</v>
      </c>
      <c r="B8" s="129" t="s">
        <v>118</v>
      </c>
      <c r="C8" s="248" t="s">
        <v>103</v>
      </c>
      <c r="D8" s="237" t="s">
        <v>56</v>
      </c>
      <c r="E8" s="130">
        <v>245</v>
      </c>
      <c r="F8" s="131">
        <v>203</v>
      </c>
      <c r="G8" s="131">
        <v>200</v>
      </c>
      <c r="H8" s="132">
        <v>186</v>
      </c>
      <c r="I8" s="131">
        <v>174</v>
      </c>
      <c r="J8" s="133">
        <v>229</v>
      </c>
      <c r="K8" s="124">
        <f aca="true" t="shared" si="0" ref="K8:K18">SUM(E8:J8)</f>
        <v>1237</v>
      </c>
      <c r="L8" s="134">
        <f aca="true" t="shared" si="1" ref="L8:L18">IF(K8&gt;0,AVERAGE(E8:J8),0)</f>
        <v>206.16666666666666</v>
      </c>
    </row>
    <row r="9" spans="1:12" s="3" customFormat="1" ht="15.75" customHeight="1">
      <c r="A9" s="135">
        <f>A8+1</f>
        <v>2</v>
      </c>
      <c r="B9" s="136" t="s">
        <v>31</v>
      </c>
      <c r="C9" s="249" t="s">
        <v>103</v>
      </c>
      <c r="D9" s="169" t="s">
        <v>47</v>
      </c>
      <c r="E9" s="137">
        <v>249</v>
      </c>
      <c r="F9" s="138">
        <v>203</v>
      </c>
      <c r="G9" s="138">
        <v>210</v>
      </c>
      <c r="H9" s="139">
        <v>191</v>
      </c>
      <c r="I9" s="138">
        <v>181</v>
      </c>
      <c r="J9" s="140">
        <v>171</v>
      </c>
      <c r="K9" s="125">
        <f t="shared" si="0"/>
        <v>1205</v>
      </c>
      <c r="L9" s="141">
        <f t="shared" si="1"/>
        <v>200.83333333333334</v>
      </c>
    </row>
    <row r="10" spans="1:12" s="3" customFormat="1" ht="15.75" customHeight="1">
      <c r="A10" s="135">
        <f>A9+1</f>
        <v>3</v>
      </c>
      <c r="B10" s="136" t="s">
        <v>33</v>
      </c>
      <c r="C10" s="249" t="s">
        <v>103</v>
      </c>
      <c r="D10" s="169" t="s">
        <v>47</v>
      </c>
      <c r="E10" s="137">
        <v>236</v>
      </c>
      <c r="F10" s="138">
        <v>138</v>
      </c>
      <c r="G10" s="138">
        <v>235</v>
      </c>
      <c r="H10" s="139">
        <v>234</v>
      </c>
      <c r="I10" s="138">
        <v>157</v>
      </c>
      <c r="J10" s="140">
        <v>155</v>
      </c>
      <c r="K10" s="125">
        <f t="shared" si="0"/>
        <v>1155</v>
      </c>
      <c r="L10" s="141">
        <f t="shared" si="1"/>
        <v>192.5</v>
      </c>
    </row>
    <row r="11" spans="1:12" s="3" customFormat="1" ht="15.75" customHeight="1">
      <c r="A11" s="135">
        <f aca="true" t="shared" si="2" ref="A11:A31">A10+1</f>
        <v>4</v>
      </c>
      <c r="B11" s="136" t="s">
        <v>41</v>
      </c>
      <c r="C11" s="249" t="s">
        <v>142</v>
      </c>
      <c r="D11" s="220" t="s">
        <v>49</v>
      </c>
      <c r="E11" s="144">
        <v>168</v>
      </c>
      <c r="F11" s="145">
        <v>175</v>
      </c>
      <c r="G11" s="145">
        <v>155</v>
      </c>
      <c r="H11" s="146">
        <v>171</v>
      </c>
      <c r="I11" s="145">
        <v>210</v>
      </c>
      <c r="J11" s="147">
        <v>178</v>
      </c>
      <c r="K11" s="126">
        <f t="shared" si="0"/>
        <v>1057</v>
      </c>
      <c r="L11" s="148">
        <f t="shared" si="1"/>
        <v>176.16666666666666</v>
      </c>
    </row>
    <row r="12" spans="1:12" s="3" customFormat="1" ht="15.75" customHeight="1">
      <c r="A12" s="135">
        <f t="shared" si="2"/>
        <v>5</v>
      </c>
      <c r="B12" s="143" t="s">
        <v>111</v>
      </c>
      <c r="C12" s="250" t="s">
        <v>142</v>
      </c>
      <c r="D12" s="220" t="s">
        <v>143</v>
      </c>
      <c r="E12" s="137">
        <v>215</v>
      </c>
      <c r="F12" s="138">
        <v>181</v>
      </c>
      <c r="G12" s="138">
        <v>199</v>
      </c>
      <c r="H12" s="139">
        <v>170</v>
      </c>
      <c r="I12" s="138">
        <v>138</v>
      </c>
      <c r="J12" s="140">
        <v>135</v>
      </c>
      <c r="K12" s="125">
        <f t="shared" si="0"/>
        <v>1038</v>
      </c>
      <c r="L12" s="141">
        <f t="shared" si="1"/>
        <v>173</v>
      </c>
    </row>
    <row r="13" spans="1:12" s="3" customFormat="1" ht="15.75" customHeight="1">
      <c r="A13" s="135">
        <f t="shared" si="2"/>
        <v>6</v>
      </c>
      <c r="B13" s="136" t="s">
        <v>141</v>
      </c>
      <c r="C13" s="249" t="s">
        <v>103</v>
      </c>
      <c r="D13" s="169" t="s">
        <v>47</v>
      </c>
      <c r="E13" s="137">
        <v>161</v>
      </c>
      <c r="F13" s="138">
        <v>179</v>
      </c>
      <c r="G13" s="138">
        <v>177</v>
      </c>
      <c r="H13" s="139">
        <v>188</v>
      </c>
      <c r="I13" s="138">
        <v>145</v>
      </c>
      <c r="J13" s="140">
        <v>187</v>
      </c>
      <c r="K13" s="125">
        <f t="shared" si="0"/>
        <v>1037</v>
      </c>
      <c r="L13" s="141">
        <f t="shared" si="1"/>
        <v>172.83333333333334</v>
      </c>
    </row>
    <row r="14" spans="1:12" s="3" customFormat="1" ht="15.75" customHeight="1">
      <c r="A14" s="135">
        <f t="shared" si="2"/>
        <v>7</v>
      </c>
      <c r="B14" s="136" t="s">
        <v>104</v>
      </c>
      <c r="C14" s="249" t="s">
        <v>72</v>
      </c>
      <c r="D14" s="169" t="s">
        <v>143</v>
      </c>
      <c r="E14" s="137">
        <v>142</v>
      </c>
      <c r="F14" s="138">
        <v>137</v>
      </c>
      <c r="G14" s="138">
        <v>154</v>
      </c>
      <c r="H14" s="139">
        <v>160</v>
      </c>
      <c r="I14" s="138">
        <v>185</v>
      </c>
      <c r="J14" s="140">
        <v>235</v>
      </c>
      <c r="K14" s="125">
        <f t="shared" si="0"/>
        <v>1013</v>
      </c>
      <c r="L14" s="141">
        <f t="shared" si="1"/>
        <v>168.83333333333334</v>
      </c>
    </row>
    <row r="15" spans="1:12" s="3" customFormat="1" ht="15.75" customHeight="1">
      <c r="A15" s="135">
        <f t="shared" si="2"/>
        <v>8</v>
      </c>
      <c r="B15" s="136" t="s">
        <v>131</v>
      </c>
      <c r="C15" s="249" t="s">
        <v>106</v>
      </c>
      <c r="D15" s="220" t="s">
        <v>47</v>
      </c>
      <c r="E15" s="144">
        <v>146</v>
      </c>
      <c r="F15" s="145">
        <v>142</v>
      </c>
      <c r="G15" s="145">
        <v>171</v>
      </c>
      <c r="H15" s="146">
        <v>160</v>
      </c>
      <c r="I15" s="145">
        <v>173</v>
      </c>
      <c r="J15" s="147">
        <v>194</v>
      </c>
      <c r="K15" s="126">
        <f t="shared" si="0"/>
        <v>986</v>
      </c>
      <c r="L15" s="148">
        <f t="shared" si="1"/>
        <v>164.33333333333334</v>
      </c>
    </row>
    <row r="16" spans="1:12" s="3" customFormat="1" ht="15.75" customHeight="1">
      <c r="A16" s="135">
        <f t="shared" si="2"/>
        <v>9</v>
      </c>
      <c r="B16" s="136" t="s">
        <v>35</v>
      </c>
      <c r="C16" s="249" t="s">
        <v>142</v>
      </c>
      <c r="D16" s="169" t="s">
        <v>47</v>
      </c>
      <c r="E16" s="137">
        <v>158</v>
      </c>
      <c r="F16" s="138">
        <v>149</v>
      </c>
      <c r="G16" s="138">
        <v>131</v>
      </c>
      <c r="H16" s="139">
        <v>185</v>
      </c>
      <c r="I16" s="138">
        <v>167</v>
      </c>
      <c r="J16" s="140">
        <v>174</v>
      </c>
      <c r="K16" s="125">
        <f t="shared" si="0"/>
        <v>964</v>
      </c>
      <c r="L16" s="141">
        <f t="shared" si="1"/>
        <v>160.66666666666666</v>
      </c>
    </row>
    <row r="17" spans="1:12" s="3" customFormat="1" ht="15.75" customHeight="1">
      <c r="A17" s="135">
        <f t="shared" si="2"/>
        <v>10</v>
      </c>
      <c r="B17" s="136"/>
      <c r="C17" s="156"/>
      <c r="D17" s="169"/>
      <c r="E17" s="137"/>
      <c r="F17" s="138"/>
      <c r="G17" s="138"/>
      <c r="H17" s="139"/>
      <c r="I17" s="138"/>
      <c r="J17" s="140"/>
      <c r="K17" s="125">
        <f t="shared" si="0"/>
        <v>0</v>
      </c>
      <c r="L17" s="141">
        <f t="shared" si="1"/>
        <v>0</v>
      </c>
    </row>
    <row r="18" spans="1:12" s="3" customFormat="1" ht="15.75" customHeight="1">
      <c r="A18" s="135">
        <f t="shared" si="2"/>
        <v>11</v>
      </c>
      <c r="B18" s="136"/>
      <c r="C18" s="156"/>
      <c r="D18" s="169"/>
      <c r="E18" s="137"/>
      <c r="F18" s="138"/>
      <c r="G18" s="138"/>
      <c r="H18" s="139"/>
      <c r="I18" s="138"/>
      <c r="J18" s="140"/>
      <c r="K18" s="125">
        <f t="shared" si="0"/>
        <v>0</v>
      </c>
      <c r="L18" s="141">
        <f t="shared" si="1"/>
        <v>0</v>
      </c>
    </row>
    <row r="19" spans="1:12" s="3" customFormat="1" ht="15.75" customHeight="1">
      <c r="A19" s="135">
        <f t="shared" si="2"/>
        <v>12</v>
      </c>
      <c r="B19" s="136"/>
      <c r="C19" s="156"/>
      <c r="D19" s="169"/>
      <c r="E19" s="137"/>
      <c r="F19" s="138"/>
      <c r="G19" s="138"/>
      <c r="H19" s="139"/>
      <c r="I19" s="138"/>
      <c r="J19" s="140"/>
      <c r="K19" s="125"/>
      <c r="L19" s="141"/>
    </row>
    <row r="20" spans="1:12" s="3" customFormat="1" ht="15.75" customHeight="1">
      <c r="A20" s="135">
        <f t="shared" si="2"/>
        <v>13</v>
      </c>
      <c r="B20" s="136"/>
      <c r="C20" s="156"/>
      <c r="D20" s="169"/>
      <c r="E20" s="137"/>
      <c r="F20" s="138"/>
      <c r="G20" s="138"/>
      <c r="H20" s="139"/>
      <c r="I20" s="138"/>
      <c r="J20" s="140"/>
      <c r="K20" s="125"/>
      <c r="L20" s="141"/>
    </row>
    <row r="21" spans="1:12" s="3" customFormat="1" ht="15.75" customHeight="1">
      <c r="A21" s="135">
        <f t="shared" si="2"/>
        <v>14</v>
      </c>
      <c r="B21" s="136"/>
      <c r="C21" s="156"/>
      <c r="D21" s="169"/>
      <c r="E21" s="137"/>
      <c r="F21" s="138"/>
      <c r="G21" s="138"/>
      <c r="H21" s="139"/>
      <c r="I21" s="138"/>
      <c r="J21" s="140"/>
      <c r="K21" s="125"/>
      <c r="L21" s="141"/>
    </row>
    <row r="22" spans="1:12" s="3" customFormat="1" ht="15.75" customHeight="1">
      <c r="A22" s="135">
        <f t="shared" si="2"/>
        <v>15</v>
      </c>
      <c r="B22" s="136"/>
      <c r="C22" s="156"/>
      <c r="D22" s="169"/>
      <c r="E22" s="137"/>
      <c r="F22" s="138"/>
      <c r="G22" s="138"/>
      <c r="H22" s="139"/>
      <c r="I22" s="138"/>
      <c r="J22" s="140"/>
      <c r="K22" s="125"/>
      <c r="L22" s="141"/>
    </row>
    <row r="23" spans="1:12" s="3" customFormat="1" ht="15.75" customHeight="1">
      <c r="A23" s="135">
        <f t="shared" si="2"/>
        <v>16</v>
      </c>
      <c r="B23" s="136"/>
      <c r="C23" s="156"/>
      <c r="D23" s="169"/>
      <c r="E23" s="137"/>
      <c r="F23" s="138"/>
      <c r="G23" s="138"/>
      <c r="H23" s="139"/>
      <c r="I23" s="138"/>
      <c r="J23" s="140"/>
      <c r="K23" s="125"/>
      <c r="L23" s="141"/>
    </row>
    <row r="24" spans="1:12" s="3" customFormat="1" ht="15.75" customHeight="1">
      <c r="A24" s="135">
        <f t="shared" si="2"/>
        <v>17</v>
      </c>
      <c r="B24" s="136"/>
      <c r="C24" s="156"/>
      <c r="D24" s="169"/>
      <c r="E24" s="137"/>
      <c r="F24" s="138"/>
      <c r="G24" s="138"/>
      <c r="H24" s="139"/>
      <c r="I24" s="138"/>
      <c r="J24" s="140"/>
      <c r="K24" s="125"/>
      <c r="L24" s="141"/>
    </row>
    <row r="25" spans="1:12" s="3" customFormat="1" ht="15.75" customHeight="1">
      <c r="A25" s="135">
        <f t="shared" si="2"/>
        <v>18</v>
      </c>
      <c r="B25" s="136"/>
      <c r="C25" s="156"/>
      <c r="D25" s="169"/>
      <c r="E25" s="137"/>
      <c r="F25" s="138"/>
      <c r="G25" s="138"/>
      <c r="H25" s="139"/>
      <c r="I25" s="138"/>
      <c r="J25" s="140"/>
      <c r="K25" s="125"/>
      <c r="L25" s="141"/>
    </row>
    <row r="26" spans="1:12" s="3" customFormat="1" ht="15.75" customHeight="1">
      <c r="A26" s="135">
        <f t="shared" si="2"/>
        <v>19</v>
      </c>
      <c r="B26" s="136"/>
      <c r="C26" s="156"/>
      <c r="D26" s="169"/>
      <c r="E26" s="137"/>
      <c r="F26" s="138"/>
      <c r="G26" s="138"/>
      <c r="H26" s="139"/>
      <c r="I26" s="138"/>
      <c r="J26" s="140"/>
      <c r="K26" s="125"/>
      <c r="L26" s="141"/>
    </row>
    <row r="27" spans="1:12" s="3" customFormat="1" ht="15.75" customHeight="1">
      <c r="A27" s="135">
        <f t="shared" si="2"/>
        <v>20</v>
      </c>
      <c r="B27" s="136"/>
      <c r="C27" s="156"/>
      <c r="D27" s="169"/>
      <c r="E27" s="137"/>
      <c r="F27" s="138"/>
      <c r="G27" s="138"/>
      <c r="H27" s="139"/>
      <c r="I27" s="138"/>
      <c r="J27" s="140"/>
      <c r="K27" s="125">
        <f>SUM(E27:J27)</f>
        <v>0</v>
      </c>
      <c r="L27" s="141">
        <f>IF(K27&gt;0,AVERAGE(E27:J27),0)</f>
        <v>0</v>
      </c>
    </row>
    <row r="28" spans="1:12" s="3" customFormat="1" ht="15.75" customHeight="1">
      <c r="A28" s="135">
        <f t="shared" si="2"/>
        <v>21</v>
      </c>
      <c r="B28" s="136"/>
      <c r="C28" s="156"/>
      <c r="D28" s="169"/>
      <c r="E28" s="137"/>
      <c r="F28" s="138"/>
      <c r="G28" s="138"/>
      <c r="H28" s="139"/>
      <c r="I28" s="138"/>
      <c r="J28" s="140"/>
      <c r="K28" s="125">
        <f>SUM(E28:J28)</f>
        <v>0</v>
      </c>
      <c r="L28" s="141">
        <f>IF(K28&gt;0,AVERAGE(E28:J28),0)</f>
        <v>0</v>
      </c>
    </row>
    <row r="29" spans="1:12" s="3" customFormat="1" ht="15.75" customHeight="1">
      <c r="A29" s="135">
        <f t="shared" si="2"/>
        <v>22</v>
      </c>
      <c r="B29" s="143"/>
      <c r="C29" s="158"/>
      <c r="D29" s="220"/>
      <c r="E29" s="137"/>
      <c r="F29" s="138"/>
      <c r="G29" s="138"/>
      <c r="H29" s="139"/>
      <c r="I29" s="138"/>
      <c r="J29" s="140"/>
      <c r="K29" s="125">
        <f>SUM(E29:J29)</f>
        <v>0</v>
      </c>
      <c r="L29" s="141">
        <f>IF(K29&gt;0,AVERAGE(E29:J29),0)</f>
        <v>0</v>
      </c>
    </row>
    <row r="30" spans="1:12" s="3" customFormat="1" ht="15.75" customHeight="1">
      <c r="A30" s="135">
        <f t="shared" si="2"/>
        <v>23</v>
      </c>
      <c r="B30" s="198"/>
      <c r="C30" s="156"/>
      <c r="D30" s="169"/>
      <c r="E30" s="137"/>
      <c r="F30" s="138"/>
      <c r="G30" s="138"/>
      <c r="H30" s="139"/>
      <c r="I30" s="138"/>
      <c r="J30" s="140"/>
      <c r="K30" s="125">
        <f>SUM(E30:J30)</f>
        <v>0</v>
      </c>
      <c r="L30" s="141">
        <f>IF(K30&gt;0,AVERAGE(E30:J30),0)</f>
        <v>0</v>
      </c>
    </row>
    <row r="31" spans="1:12" ht="15.75" customHeight="1" thickBot="1">
      <c r="A31" s="135">
        <f t="shared" si="2"/>
        <v>24</v>
      </c>
      <c r="B31" s="150"/>
      <c r="C31" s="159"/>
      <c r="D31" s="170"/>
      <c r="E31" s="151"/>
      <c r="F31" s="152"/>
      <c r="G31" s="152"/>
      <c r="H31" s="153"/>
      <c r="I31" s="152"/>
      <c r="J31" s="154"/>
      <c r="K31" s="127">
        <f>SUM(E31:J31)</f>
        <v>0</v>
      </c>
      <c r="L31" s="155">
        <f>IF(K31&gt;0,AVERAGE(E31:J31),0)</f>
        <v>0</v>
      </c>
    </row>
    <row r="32" spans="2:4" ht="12.75">
      <c r="B32" s="22"/>
      <c r="C32" s="36"/>
      <c r="D32" s="36"/>
    </row>
    <row r="33" spans="2:4" ht="12.75">
      <c r="B33" s="22"/>
      <c r="C33" s="36"/>
      <c r="D33" s="36"/>
    </row>
    <row r="34" spans="2:4" ht="12.75">
      <c r="B34" s="22"/>
      <c r="C34" s="36"/>
      <c r="D34" s="36"/>
    </row>
    <row r="35" spans="2:4" ht="12.75">
      <c r="B35" s="22"/>
      <c r="C35" s="36"/>
      <c r="D35" s="36"/>
    </row>
    <row r="36" spans="2:4" ht="12.75">
      <c r="B36" s="22"/>
      <c r="C36" s="36"/>
      <c r="D36" s="36"/>
    </row>
    <row r="37" spans="2:4" ht="12.75">
      <c r="B37" s="22"/>
      <c r="C37" s="36"/>
      <c r="D37" s="36"/>
    </row>
    <row r="38" spans="2:4" ht="12.75">
      <c r="B38" s="22"/>
      <c r="C38" s="36"/>
      <c r="D38" s="36"/>
    </row>
    <row r="39" spans="2:4" ht="12.75">
      <c r="B39" s="22"/>
      <c r="C39" s="36"/>
      <c r="D39" s="36"/>
    </row>
    <row r="40" spans="2:4" ht="12.75">
      <c r="B40" s="22"/>
      <c r="C40" s="36"/>
      <c r="D40" s="36"/>
    </row>
    <row r="41" spans="2:4" ht="12.75">
      <c r="B41" s="22"/>
      <c r="C41" s="36"/>
      <c r="D41" s="36"/>
    </row>
    <row r="42" spans="2:4" ht="12.75">
      <c r="B42" s="22"/>
      <c r="C42" s="36"/>
      <c r="D42" s="36"/>
    </row>
    <row r="43" spans="2:4" ht="12.75">
      <c r="B43" s="22"/>
      <c r="C43" s="36"/>
      <c r="D43" s="36"/>
    </row>
    <row r="44" spans="2:4" ht="12.75">
      <c r="B44" s="22"/>
      <c r="C44" s="36"/>
      <c r="D44" s="36"/>
    </row>
    <row r="45" spans="2:4" ht="12.75">
      <c r="B45" s="22"/>
      <c r="C45" s="36"/>
      <c r="D45" s="36"/>
    </row>
    <row r="46" spans="2:4" ht="12.75">
      <c r="B46" s="22"/>
      <c r="C46" s="36"/>
      <c r="D46" s="36"/>
    </row>
    <row r="47" spans="2:4" ht="12.75">
      <c r="B47" s="22"/>
      <c r="C47" s="36"/>
      <c r="D47" s="36"/>
    </row>
    <row r="48" spans="2:4" ht="12.75">
      <c r="B48" s="22"/>
      <c r="C48" s="36"/>
      <c r="D48" s="36"/>
    </row>
    <row r="49" spans="2:4" ht="12.75">
      <c r="B49" s="22"/>
      <c r="C49" s="36"/>
      <c r="D49" s="36"/>
    </row>
    <row r="50" spans="2:4" ht="12.75">
      <c r="B50" s="22"/>
      <c r="C50" s="36"/>
      <c r="D50" s="36"/>
    </row>
    <row r="51" spans="2:4" ht="12.75">
      <c r="B51" s="22"/>
      <c r="C51" s="36"/>
      <c r="D51" s="36"/>
    </row>
    <row r="52" spans="2:4" ht="12.75">
      <c r="B52" s="22"/>
      <c r="C52" s="36"/>
      <c r="D52" s="36"/>
    </row>
    <row r="53" spans="2:4" ht="12.75">
      <c r="B53" s="22"/>
      <c r="C53" s="36"/>
      <c r="D53" s="36"/>
    </row>
    <row r="54" spans="2:4" ht="12.75">
      <c r="B54" s="22"/>
      <c r="C54" s="36"/>
      <c r="D54" s="36"/>
    </row>
    <row r="55" spans="2:4" ht="12.75">
      <c r="B55" s="22"/>
      <c r="C55" s="36"/>
      <c r="D55" s="36"/>
    </row>
    <row r="56" spans="2:4" ht="12.75">
      <c r="B56" s="22"/>
      <c r="C56" s="36"/>
      <c r="D56" s="36"/>
    </row>
    <row r="57" spans="2:4" ht="12.75">
      <c r="B57" s="22"/>
      <c r="C57" s="36"/>
      <c r="D57" s="36"/>
    </row>
    <row r="58" spans="2:4" ht="12.75">
      <c r="B58" s="22"/>
      <c r="C58" s="36"/>
      <c r="D58" s="36"/>
    </row>
    <row r="59" spans="2:4" ht="12.75">
      <c r="B59" s="22"/>
      <c r="C59" s="36"/>
      <c r="D59" s="36"/>
    </row>
    <row r="60" spans="2:4" ht="12.75">
      <c r="B60" s="22"/>
      <c r="C60" s="36"/>
      <c r="D60" s="36"/>
    </row>
    <row r="61" spans="2:4" ht="12.75">
      <c r="B61" s="22"/>
      <c r="C61" s="36"/>
      <c r="D61" s="36"/>
    </row>
    <row r="62" spans="2:4" ht="12.75">
      <c r="B62" s="22"/>
      <c r="C62" s="36"/>
      <c r="D62" s="36"/>
    </row>
    <row r="63" spans="2:4" ht="12.75">
      <c r="B63" s="22"/>
      <c r="C63" s="36"/>
      <c r="D63" s="36"/>
    </row>
    <row r="64" spans="2:4" ht="12.75">
      <c r="B64" s="22"/>
      <c r="C64" s="36"/>
      <c r="D64" s="36"/>
    </row>
    <row r="65" spans="2:4" ht="12.75">
      <c r="B65" s="22"/>
      <c r="C65" s="36"/>
      <c r="D65" s="36"/>
    </row>
    <row r="66" spans="2:4" ht="12.75">
      <c r="B66" s="22"/>
      <c r="C66" s="36"/>
      <c r="D66" s="36"/>
    </row>
    <row r="67" spans="2:4" ht="12.75">
      <c r="B67" s="22"/>
      <c r="C67" s="36"/>
      <c r="D67" s="36"/>
    </row>
    <row r="68" spans="2:4" ht="12.75">
      <c r="B68" s="22"/>
      <c r="C68" s="36"/>
      <c r="D68" s="36"/>
    </row>
    <row r="69" spans="2:4" ht="12.75">
      <c r="B69" s="22"/>
      <c r="C69" s="36"/>
      <c r="D69" s="36"/>
    </row>
    <row r="70" spans="2:4" ht="12.75">
      <c r="B70" s="22"/>
      <c r="C70" s="36"/>
      <c r="D70" s="36"/>
    </row>
    <row r="71" spans="2:4" ht="12.75">
      <c r="B71" s="22"/>
      <c r="C71" s="36"/>
      <c r="D71" s="36"/>
    </row>
    <row r="72" spans="2:4" ht="12.75">
      <c r="B72" s="22"/>
      <c r="C72" s="36"/>
      <c r="D72" s="36"/>
    </row>
    <row r="73" spans="2:4" ht="12.75">
      <c r="B73" s="22"/>
      <c r="C73" s="36"/>
      <c r="D73" s="36"/>
    </row>
    <row r="74" spans="2:4" ht="12.75">
      <c r="B74" s="22"/>
      <c r="C74" s="36"/>
      <c r="D74" s="36"/>
    </row>
    <row r="75" spans="2:4" ht="12.75">
      <c r="B75" s="22"/>
      <c r="C75" s="36"/>
      <c r="D75" s="36"/>
    </row>
    <row r="76" spans="2:4" ht="12.75">
      <c r="B76" s="22"/>
      <c r="C76" s="36"/>
      <c r="D76" s="36"/>
    </row>
    <row r="77" spans="2:4" ht="12.75">
      <c r="B77" s="22"/>
      <c r="C77" s="36"/>
      <c r="D77" s="36"/>
    </row>
    <row r="78" spans="2:4" ht="12.75">
      <c r="B78" s="22"/>
      <c r="C78" s="36"/>
      <c r="D78" s="36"/>
    </row>
    <row r="79" spans="2:4" ht="12.75">
      <c r="B79" s="22"/>
      <c r="C79" s="36"/>
      <c r="D79" s="36"/>
    </row>
    <row r="80" spans="2:4" ht="12.75">
      <c r="B80" s="22"/>
      <c r="C80" s="36"/>
      <c r="D80" s="36"/>
    </row>
    <row r="81" spans="2:4" ht="12.75">
      <c r="B81" s="22"/>
      <c r="C81" s="36"/>
      <c r="D81" s="36"/>
    </row>
    <row r="82" spans="2:4" ht="12.75">
      <c r="B82" s="22"/>
      <c r="C82" s="36"/>
      <c r="D82" s="36"/>
    </row>
    <row r="83" spans="2:4" ht="12.75">
      <c r="B83" s="22"/>
      <c r="C83" s="36"/>
      <c r="D83" s="36"/>
    </row>
    <row r="84" spans="2:4" ht="12.75">
      <c r="B84" s="22"/>
      <c r="C84" s="36"/>
      <c r="D84" s="36"/>
    </row>
    <row r="85" spans="2:4" ht="12.75">
      <c r="B85" s="22"/>
      <c r="C85" s="36"/>
      <c r="D85" s="36"/>
    </row>
    <row r="86" spans="2:4" ht="12.75">
      <c r="B86" s="22"/>
      <c r="C86" s="36"/>
      <c r="D86" s="36"/>
    </row>
    <row r="87" spans="2:4" ht="12.75">
      <c r="B87" s="22"/>
      <c r="C87" s="36"/>
      <c r="D87" s="36"/>
    </row>
    <row r="88" spans="2:4" ht="12.75">
      <c r="B88" s="22"/>
      <c r="C88" s="36"/>
      <c r="D88" s="36"/>
    </row>
    <row r="89" spans="2:4" ht="12.75">
      <c r="B89" s="22"/>
      <c r="C89" s="36"/>
      <c r="D89" s="36"/>
    </row>
    <row r="90" spans="2:4" ht="12.75">
      <c r="B90" s="22"/>
      <c r="C90" s="36"/>
      <c r="D90" s="36"/>
    </row>
    <row r="91" spans="2:4" ht="12.75">
      <c r="B91" s="22"/>
      <c r="C91" s="36"/>
      <c r="D91" s="36"/>
    </row>
    <row r="92" spans="2:4" ht="12.75">
      <c r="B92" s="22"/>
      <c r="C92" s="36"/>
      <c r="D92" s="36"/>
    </row>
    <row r="93" spans="2:4" ht="12.75">
      <c r="B93" s="22"/>
      <c r="C93" s="36"/>
      <c r="D93" s="36"/>
    </row>
    <row r="94" spans="2:4" ht="12.75">
      <c r="B94" s="22"/>
      <c r="C94" s="36"/>
      <c r="D94" s="36"/>
    </row>
    <row r="95" spans="2:4" ht="12.75">
      <c r="B95" s="22"/>
      <c r="C95" s="36"/>
      <c r="D95" s="36"/>
    </row>
    <row r="96" spans="2:4" ht="12.75">
      <c r="B96" s="22"/>
      <c r="C96" s="36"/>
      <c r="D96" s="36"/>
    </row>
    <row r="97" spans="2:4" ht="12.75">
      <c r="B97" s="22"/>
      <c r="C97" s="36"/>
      <c r="D97" s="36"/>
    </row>
    <row r="98" spans="2:4" ht="12.75">
      <c r="B98" s="22"/>
      <c r="C98" s="36"/>
      <c r="D98" s="36"/>
    </row>
    <row r="99" spans="2:4" ht="12.75">
      <c r="B99" s="22"/>
      <c r="C99" s="36"/>
      <c r="D99" s="36"/>
    </row>
    <row r="100" spans="2:4" ht="12.75">
      <c r="B100" s="22"/>
      <c r="C100" s="36"/>
      <c r="D100" s="36"/>
    </row>
    <row r="101" spans="2:4" ht="12.75">
      <c r="B101" s="22"/>
      <c r="C101" s="36"/>
      <c r="D101" s="36"/>
    </row>
    <row r="102" spans="2:4" ht="12.75">
      <c r="B102" s="22"/>
      <c r="C102" s="36"/>
      <c r="D102" s="36"/>
    </row>
    <row r="103" spans="2:4" ht="12.75">
      <c r="B103" s="22"/>
      <c r="C103" s="36"/>
      <c r="D103" s="36"/>
    </row>
    <row r="104" spans="2:4" ht="12.75">
      <c r="B104" s="22"/>
      <c r="C104" s="36"/>
      <c r="D104" s="36"/>
    </row>
    <row r="105" spans="2:4" ht="12.75">
      <c r="B105" s="22"/>
      <c r="C105" s="36"/>
      <c r="D105" s="36"/>
    </row>
    <row r="106" spans="2:4" ht="12.75">
      <c r="B106" s="22"/>
      <c r="C106" s="36"/>
      <c r="D106" s="36"/>
    </row>
    <row r="107" spans="2:4" ht="12.75">
      <c r="B107" s="22"/>
      <c r="C107" s="36"/>
      <c r="D107" s="36"/>
    </row>
    <row r="108" spans="2:4" ht="12.75">
      <c r="B108" s="22"/>
      <c r="C108" s="36"/>
      <c r="D108" s="36"/>
    </row>
    <row r="109" spans="2:4" ht="12.75">
      <c r="B109" s="22"/>
      <c r="C109" s="36"/>
      <c r="D109" s="36"/>
    </row>
  </sheetData>
  <sheetProtection/>
  <mergeCells count="11">
    <mergeCell ref="B6:B7"/>
    <mergeCell ref="C6:C7"/>
    <mergeCell ref="D6:D7"/>
    <mergeCell ref="E6:J6"/>
    <mergeCell ref="K6:K7"/>
    <mergeCell ref="L6:L7"/>
    <mergeCell ref="A1:L1"/>
    <mergeCell ref="A3:L3"/>
    <mergeCell ref="A4:L4"/>
    <mergeCell ref="A5:L5"/>
    <mergeCell ref="A6:A7"/>
  </mergeCells>
  <conditionalFormatting sqref="E8:J31">
    <cfRule type="cellIs" priority="1" dxfId="0" operator="greaterThanOrEqual" stopIfTrue="1">
      <formula>200</formula>
    </cfRule>
  </conditionalFormatting>
  <printOptions/>
  <pageMargins left="0.35433070866141736" right="0.1968503937007874" top="0.7874015748031497" bottom="0.984251968503937" header="0" footer="0"/>
  <pageSetup horizontalDpi="200" verticalDpi="2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9"/>
  <sheetViews>
    <sheetView zoomScale="130" zoomScaleNormal="130" zoomScalePageLayoutView="0" workbookViewId="0" topLeftCell="A3">
      <selection activeCell="B14" sqref="B14:D14"/>
    </sheetView>
  </sheetViews>
  <sheetFormatPr defaultColWidth="9.140625" defaultRowHeight="12.75"/>
  <cols>
    <col min="1" max="1" width="5.140625" style="2" customWidth="1"/>
    <col min="2" max="2" width="24.28125" style="18" customWidth="1"/>
    <col min="3" max="4" width="10.7109375" style="37" customWidth="1"/>
    <col min="5" max="10" width="6.7109375" style="2" customWidth="1"/>
    <col min="11" max="11" width="7.00390625" style="2" customWidth="1"/>
    <col min="12" max="12" width="8.140625" style="2" bestFit="1" customWidth="1"/>
    <col min="13" max="16384" width="9.140625" style="2" customWidth="1"/>
  </cols>
  <sheetData>
    <row r="1" spans="1:12" ht="17.25">
      <c r="A1" s="368" t="s">
        <v>17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70"/>
    </row>
    <row r="2" spans="1:12" ht="5.25" customHeight="1">
      <c r="A2" s="38"/>
      <c r="B2" s="39"/>
      <c r="C2" s="39"/>
      <c r="D2" s="39"/>
      <c r="E2" s="40"/>
      <c r="F2" s="40"/>
      <c r="G2" s="40"/>
      <c r="H2" s="40"/>
      <c r="I2" s="40"/>
      <c r="J2" s="40"/>
      <c r="K2" s="40"/>
      <c r="L2" s="41"/>
    </row>
    <row r="3" spans="1:12" ht="17.25" customHeight="1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9"/>
    </row>
    <row r="4" spans="1:12" ht="17.25" customHeight="1" thickBot="1">
      <c r="A4" s="362" t="s">
        <v>28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4"/>
    </row>
    <row r="5" spans="1:12" ht="15.75" thickBot="1">
      <c r="A5" s="359" t="s">
        <v>140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1"/>
    </row>
    <row r="6" spans="1:12" ht="12.75" customHeight="1" thickBot="1">
      <c r="A6" s="384" t="s">
        <v>0</v>
      </c>
      <c r="B6" s="386" t="s">
        <v>4</v>
      </c>
      <c r="C6" s="395" t="s">
        <v>11</v>
      </c>
      <c r="D6" s="408" t="s">
        <v>46</v>
      </c>
      <c r="E6" s="389" t="s">
        <v>6</v>
      </c>
      <c r="F6" s="389"/>
      <c r="G6" s="389"/>
      <c r="H6" s="389"/>
      <c r="I6" s="389"/>
      <c r="J6" s="400"/>
      <c r="K6" s="397" t="s">
        <v>9</v>
      </c>
      <c r="L6" s="382" t="s">
        <v>10</v>
      </c>
    </row>
    <row r="7" spans="1:12" ht="16.5" customHeight="1" thickBot="1">
      <c r="A7" s="385"/>
      <c r="B7" s="387"/>
      <c r="C7" s="399"/>
      <c r="D7" s="409"/>
      <c r="E7" s="30" t="s">
        <v>1</v>
      </c>
      <c r="F7" s="7" t="s">
        <v>7</v>
      </c>
      <c r="G7" s="7" t="s">
        <v>2</v>
      </c>
      <c r="H7" s="7" t="s">
        <v>8</v>
      </c>
      <c r="I7" s="7" t="s">
        <v>5</v>
      </c>
      <c r="J7" s="8" t="s">
        <v>3</v>
      </c>
      <c r="K7" s="398"/>
      <c r="L7" s="383"/>
    </row>
    <row r="8" spans="1:12" s="3" customFormat="1" ht="15.75" customHeight="1">
      <c r="A8" s="128">
        <f>A7+1</f>
        <v>1</v>
      </c>
      <c r="B8" s="129" t="s">
        <v>148</v>
      </c>
      <c r="C8" s="248" t="s">
        <v>126</v>
      </c>
      <c r="D8" s="237" t="s">
        <v>56</v>
      </c>
      <c r="E8" s="130">
        <v>196</v>
      </c>
      <c r="F8" s="131">
        <v>197</v>
      </c>
      <c r="G8" s="131">
        <v>212</v>
      </c>
      <c r="H8" s="132">
        <v>190</v>
      </c>
      <c r="I8" s="131">
        <v>188</v>
      </c>
      <c r="J8" s="133">
        <v>258</v>
      </c>
      <c r="K8" s="124">
        <f aca="true" t="shared" si="0" ref="K8:K18">SUM(E8:J8)</f>
        <v>1241</v>
      </c>
      <c r="L8" s="134">
        <f aca="true" t="shared" si="1" ref="L8:L18">IF(K8&gt;0,AVERAGE(E8:J8),0)</f>
        <v>206.83333333333334</v>
      </c>
    </row>
    <row r="9" spans="1:12" s="3" customFormat="1" ht="15.75" customHeight="1">
      <c r="A9" s="135">
        <f>A8+1</f>
        <v>2</v>
      </c>
      <c r="B9" s="136" t="s">
        <v>141</v>
      </c>
      <c r="C9" s="249" t="s">
        <v>103</v>
      </c>
      <c r="D9" s="169" t="s">
        <v>47</v>
      </c>
      <c r="E9" s="137">
        <v>237</v>
      </c>
      <c r="F9" s="138">
        <v>168</v>
      </c>
      <c r="G9" s="138">
        <v>176</v>
      </c>
      <c r="H9" s="139">
        <v>161</v>
      </c>
      <c r="I9" s="138">
        <v>219</v>
      </c>
      <c r="J9" s="140">
        <v>213</v>
      </c>
      <c r="K9" s="125">
        <f t="shared" si="0"/>
        <v>1174</v>
      </c>
      <c r="L9" s="141">
        <f t="shared" si="1"/>
        <v>195.66666666666666</v>
      </c>
    </row>
    <row r="10" spans="1:12" s="3" customFormat="1" ht="15.75" customHeight="1">
      <c r="A10" s="135">
        <f>A9+1</f>
        <v>3</v>
      </c>
      <c r="B10" s="136" t="s">
        <v>33</v>
      </c>
      <c r="C10" s="249" t="s">
        <v>103</v>
      </c>
      <c r="D10" s="169" t="s">
        <v>47</v>
      </c>
      <c r="E10" s="137">
        <v>200</v>
      </c>
      <c r="F10" s="138">
        <v>201</v>
      </c>
      <c r="G10" s="138">
        <v>178</v>
      </c>
      <c r="H10" s="139">
        <v>173</v>
      </c>
      <c r="I10" s="138">
        <v>211</v>
      </c>
      <c r="J10" s="140">
        <v>198</v>
      </c>
      <c r="K10" s="125">
        <f t="shared" si="0"/>
        <v>1161</v>
      </c>
      <c r="L10" s="141">
        <f t="shared" si="1"/>
        <v>193.5</v>
      </c>
    </row>
    <row r="11" spans="1:12" s="3" customFormat="1" ht="15.75" customHeight="1">
      <c r="A11" s="135">
        <f aca="true" t="shared" si="2" ref="A11:A31">A10+1</f>
        <v>4</v>
      </c>
      <c r="B11" s="136" t="s">
        <v>145</v>
      </c>
      <c r="C11" s="249" t="s">
        <v>149</v>
      </c>
      <c r="D11" s="220" t="s">
        <v>47</v>
      </c>
      <c r="E11" s="144">
        <v>224</v>
      </c>
      <c r="F11" s="145">
        <v>181</v>
      </c>
      <c r="G11" s="145">
        <v>211</v>
      </c>
      <c r="H11" s="146">
        <v>230</v>
      </c>
      <c r="I11" s="145">
        <v>187</v>
      </c>
      <c r="J11" s="147">
        <v>122</v>
      </c>
      <c r="K11" s="126">
        <f t="shared" si="0"/>
        <v>1155</v>
      </c>
      <c r="L11" s="148">
        <f t="shared" si="1"/>
        <v>192.5</v>
      </c>
    </row>
    <row r="12" spans="1:12" s="3" customFormat="1" ht="15.75" customHeight="1">
      <c r="A12" s="135">
        <f t="shared" si="2"/>
        <v>5</v>
      </c>
      <c r="B12" s="143" t="s">
        <v>144</v>
      </c>
      <c r="C12" s="250" t="s">
        <v>149</v>
      </c>
      <c r="D12" s="220" t="s">
        <v>49</v>
      </c>
      <c r="E12" s="137">
        <v>171</v>
      </c>
      <c r="F12" s="138">
        <v>204</v>
      </c>
      <c r="G12" s="138">
        <v>192</v>
      </c>
      <c r="H12" s="139">
        <v>179</v>
      </c>
      <c r="I12" s="138">
        <v>163</v>
      </c>
      <c r="J12" s="140">
        <v>192</v>
      </c>
      <c r="K12" s="125">
        <f t="shared" si="0"/>
        <v>1101</v>
      </c>
      <c r="L12" s="141">
        <f t="shared" si="1"/>
        <v>183.5</v>
      </c>
    </row>
    <row r="13" spans="1:12" s="3" customFormat="1" ht="15.75" customHeight="1">
      <c r="A13" s="135">
        <f t="shared" si="2"/>
        <v>6</v>
      </c>
      <c r="B13" s="136" t="s">
        <v>118</v>
      </c>
      <c r="C13" s="249" t="s">
        <v>103</v>
      </c>
      <c r="D13" s="169" t="s">
        <v>56</v>
      </c>
      <c r="E13" s="137">
        <v>202</v>
      </c>
      <c r="F13" s="138">
        <v>183</v>
      </c>
      <c r="G13" s="138">
        <v>147</v>
      </c>
      <c r="H13" s="139">
        <v>214</v>
      </c>
      <c r="I13" s="138">
        <v>151</v>
      </c>
      <c r="J13" s="140">
        <v>177</v>
      </c>
      <c r="K13" s="125">
        <f t="shared" si="0"/>
        <v>1074</v>
      </c>
      <c r="L13" s="141">
        <f t="shared" si="1"/>
        <v>179</v>
      </c>
    </row>
    <row r="14" spans="1:12" s="3" customFormat="1" ht="15.75" customHeight="1">
      <c r="A14" s="135">
        <f t="shared" si="2"/>
        <v>7</v>
      </c>
      <c r="B14" s="136" t="s">
        <v>147</v>
      </c>
      <c r="C14" s="249" t="s">
        <v>150</v>
      </c>
      <c r="D14" s="169" t="s">
        <v>47</v>
      </c>
      <c r="E14" s="137">
        <v>182</v>
      </c>
      <c r="F14" s="138">
        <v>139</v>
      </c>
      <c r="G14" s="138">
        <v>164</v>
      </c>
      <c r="H14" s="139">
        <v>132</v>
      </c>
      <c r="I14" s="138">
        <v>198</v>
      </c>
      <c r="J14" s="140">
        <v>204</v>
      </c>
      <c r="K14" s="125">
        <f t="shared" si="0"/>
        <v>1019</v>
      </c>
      <c r="L14" s="141">
        <f t="shared" si="1"/>
        <v>169.83333333333334</v>
      </c>
    </row>
    <row r="15" spans="1:12" s="3" customFormat="1" ht="15.75" customHeight="1">
      <c r="A15" s="135">
        <f t="shared" si="2"/>
        <v>8</v>
      </c>
      <c r="B15" s="136" t="s">
        <v>146</v>
      </c>
      <c r="C15" s="249" t="s">
        <v>84</v>
      </c>
      <c r="D15" s="220" t="s">
        <v>47</v>
      </c>
      <c r="E15" s="144">
        <v>189</v>
      </c>
      <c r="F15" s="145">
        <v>168</v>
      </c>
      <c r="G15" s="145">
        <v>172</v>
      </c>
      <c r="H15" s="146">
        <v>141</v>
      </c>
      <c r="I15" s="145">
        <v>163</v>
      </c>
      <c r="J15" s="147">
        <v>160</v>
      </c>
      <c r="K15" s="126">
        <f t="shared" si="0"/>
        <v>993</v>
      </c>
      <c r="L15" s="148">
        <f t="shared" si="1"/>
        <v>165.5</v>
      </c>
    </row>
    <row r="16" spans="1:12" s="3" customFormat="1" ht="15.75" customHeight="1">
      <c r="A16" s="135">
        <f t="shared" si="2"/>
        <v>9</v>
      </c>
      <c r="B16" s="136"/>
      <c r="C16" s="156"/>
      <c r="D16" s="169"/>
      <c r="E16" s="137"/>
      <c r="F16" s="138"/>
      <c r="G16" s="138"/>
      <c r="H16" s="139"/>
      <c r="I16" s="138"/>
      <c r="J16" s="140"/>
      <c r="K16" s="125">
        <f t="shared" si="0"/>
        <v>0</v>
      </c>
      <c r="L16" s="141">
        <f t="shared" si="1"/>
        <v>0</v>
      </c>
    </row>
    <row r="17" spans="1:12" s="3" customFormat="1" ht="15.75" customHeight="1">
      <c r="A17" s="135">
        <f t="shared" si="2"/>
        <v>10</v>
      </c>
      <c r="B17" s="136"/>
      <c r="C17" s="156"/>
      <c r="D17" s="169"/>
      <c r="E17" s="137"/>
      <c r="F17" s="138"/>
      <c r="G17" s="138"/>
      <c r="H17" s="139"/>
      <c r="I17" s="138"/>
      <c r="J17" s="140"/>
      <c r="K17" s="125">
        <f t="shared" si="0"/>
        <v>0</v>
      </c>
      <c r="L17" s="141">
        <f t="shared" si="1"/>
        <v>0</v>
      </c>
    </row>
    <row r="18" spans="1:12" s="3" customFormat="1" ht="15.75" customHeight="1">
      <c r="A18" s="135">
        <f t="shared" si="2"/>
        <v>11</v>
      </c>
      <c r="B18" s="136"/>
      <c r="C18" s="156"/>
      <c r="D18" s="169"/>
      <c r="E18" s="137"/>
      <c r="F18" s="138"/>
      <c r="G18" s="138"/>
      <c r="H18" s="139"/>
      <c r="I18" s="138"/>
      <c r="J18" s="140"/>
      <c r="K18" s="125">
        <f t="shared" si="0"/>
        <v>0</v>
      </c>
      <c r="L18" s="141">
        <f t="shared" si="1"/>
        <v>0</v>
      </c>
    </row>
    <row r="19" spans="1:12" s="3" customFormat="1" ht="15.75" customHeight="1">
      <c r="A19" s="135">
        <f t="shared" si="2"/>
        <v>12</v>
      </c>
      <c r="B19" s="136"/>
      <c r="C19" s="156"/>
      <c r="D19" s="169"/>
      <c r="E19" s="137"/>
      <c r="F19" s="138"/>
      <c r="G19" s="138"/>
      <c r="H19" s="139"/>
      <c r="I19" s="138"/>
      <c r="J19" s="140"/>
      <c r="K19" s="125"/>
      <c r="L19" s="141"/>
    </row>
    <row r="20" spans="1:12" s="3" customFormat="1" ht="15.75" customHeight="1">
      <c r="A20" s="135">
        <f t="shared" si="2"/>
        <v>13</v>
      </c>
      <c r="B20" s="136"/>
      <c r="C20" s="156"/>
      <c r="D20" s="169"/>
      <c r="E20" s="137"/>
      <c r="F20" s="138"/>
      <c r="G20" s="138"/>
      <c r="H20" s="139"/>
      <c r="I20" s="138"/>
      <c r="J20" s="140"/>
      <c r="K20" s="125"/>
      <c r="L20" s="141"/>
    </row>
    <row r="21" spans="1:12" s="3" customFormat="1" ht="15.75" customHeight="1">
      <c r="A21" s="135">
        <f t="shared" si="2"/>
        <v>14</v>
      </c>
      <c r="B21" s="136"/>
      <c r="C21" s="156"/>
      <c r="D21" s="169"/>
      <c r="E21" s="137"/>
      <c r="F21" s="138"/>
      <c r="G21" s="138"/>
      <c r="H21" s="139"/>
      <c r="I21" s="138"/>
      <c r="J21" s="140"/>
      <c r="K21" s="125"/>
      <c r="L21" s="141"/>
    </row>
    <row r="22" spans="1:12" s="3" customFormat="1" ht="15.75" customHeight="1">
      <c r="A22" s="135">
        <f t="shared" si="2"/>
        <v>15</v>
      </c>
      <c r="B22" s="136"/>
      <c r="C22" s="156"/>
      <c r="D22" s="169"/>
      <c r="E22" s="137"/>
      <c r="F22" s="138"/>
      <c r="G22" s="138"/>
      <c r="H22" s="139"/>
      <c r="I22" s="138"/>
      <c r="J22" s="140"/>
      <c r="K22" s="125"/>
      <c r="L22" s="141"/>
    </row>
    <row r="23" spans="1:12" s="3" customFormat="1" ht="15.75" customHeight="1">
      <c r="A23" s="135">
        <f t="shared" si="2"/>
        <v>16</v>
      </c>
      <c r="B23" s="136"/>
      <c r="C23" s="156"/>
      <c r="D23" s="169"/>
      <c r="E23" s="137"/>
      <c r="F23" s="138"/>
      <c r="G23" s="138"/>
      <c r="H23" s="139"/>
      <c r="I23" s="138"/>
      <c r="J23" s="140"/>
      <c r="K23" s="125"/>
      <c r="L23" s="141"/>
    </row>
    <row r="24" spans="1:12" s="3" customFormat="1" ht="15.75" customHeight="1">
      <c r="A24" s="135">
        <f t="shared" si="2"/>
        <v>17</v>
      </c>
      <c r="B24" s="136"/>
      <c r="C24" s="156"/>
      <c r="D24" s="169"/>
      <c r="E24" s="137"/>
      <c r="F24" s="138"/>
      <c r="G24" s="138"/>
      <c r="H24" s="139"/>
      <c r="I24" s="138"/>
      <c r="J24" s="140"/>
      <c r="K24" s="125"/>
      <c r="L24" s="141"/>
    </row>
    <row r="25" spans="1:12" s="3" customFormat="1" ht="15.75" customHeight="1">
      <c r="A25" s="135">
        <f t="shared" si="2"/>
        <v>18</v>
      </c>
      <c r="B25" s="136"/>
      <c r="C25" s="156"/>
      <c r="D25" s="169"/>
      <c r="E25" s="137"/>
      <c r="F25" s="138"/>
      <c r="G25" s="138"/>
      <c r="H25" s="139"/>
      <c r="I25" s="138"/>
      <c r="J25" s="140"/>
      <c r="K25" s="125"/>
      <c r="L25" s="141"/>
    </row>
    <row r="26" spans="1:12" s="3" customFormat="1" ht="15.75" customHeight="1">
      <c r="A26" s="135">
        <f t="shared" si="2"/>
        <v>19</v>
      </c>
      <c r="B26" s="136"/>
      <c r="C26" s="156"/>
      <c r="D26" s="169"/>
      <c r="E26" s="137"/>
      <c r="F26" s="138"/>
      <c r="G26" s="138"/>
      <c r="H26" s="139"/>
      <c r="I26" s="138"/>
      <c r="J26" s="140"/>
      <c r="K26" s="125"/>
      <c r="L26" s="141"/>
    </row>
    <row r="27" spans="1:12" s="3" customFormat="1" ht="15.75" customHeight="1">
      <c r="A27" s="135">
        <f t="shared" si="2"/>
        <v>20</v>
      </c>
      <c r="B27" s="136"/>
      <c r="C27" s="156"/>
      <c r="D27" s="169"/>
      <c r="E27" s="137"/>
      <c r="F27" s="138"/>
      <c r="G27" s="138"/>
      <c r="H27" s="139"/>
      <c r="I27" s="138"/>
      <c r="J27" s="140"/>
      <c r="K27" s="125">
        <f>SUM(E27:J27)</f>
        <v>0</v>
      </c>
      <c r="L27" s="141">
        <f>IF(K27&gt;0,AVERAGE(E27:J27),0)</f>
        <v>0</v>
      </c>
    </row>
    <row r="28" spans="1:12" s="3" customFormat="1" ht="15.75" customHeight="1">
      <c r="A28" s="135">
        <f t="shared" si="2"/>
        <v>21</v>
      </c>
      <c r="B28" s="136"/>
      <c r="C28" s="156"/>
      <c r="D28" s="169"/>
      <c r="E28" s="137"/>
      <c r="F28" s="138"/>
      <c r="G28" s="138"/>
      <c r="H28" s="139"/>
      <c r="I28" s="138"/>
      <c r="J28" s="140"/>
      <c r="K28" s="125">
        <f>SUM(E28:J28)</f>
        <v>0</v>
      </c>
      <c r="L28" s="141">
        <f>IF(K28&gt;0,AVERAGE(E28:J28),0)</f>
        <v>0</v>
      </c>
    </row>
    <row r="29" spans="1:12" s="3" customFormat="1" ht="15.75" customHeight="1">
      <c r="A29" s="135">
        <f t="shared" si="2"/>
        <v>22</v>
      </c>
      <c r="B29" s="143"/>
      <c r="C29" s="158"/>
      <c r="D29" s="220"/>
      <c r="E29" s="137"/>
      <c r="F29" s="138"/>
      <c r="G29" s="138"/>
      <c r="H29" s="139"/>
      <c r="I29" s="138"/>
      <c r="J29" s="140"/>
      <c r="K29" s="125">
        <f>SUM(E29:J29)</f>
        <v>0</v>
      </c>
      <c r="L29" s="141">
        <f>IF(K29&gt;0,AVERAGE(E29:J29),0)</f>
        <v>0</v>
      </c>
    </row>
    <row r="30" spans="1:12" s="3" customFormat="1" ht="15.75" customHeight="1">
      <c r="A30" s="135">
        <f t="shared" si="2"/>
        <v>23</v>
      </c>
      <c r="B30" s="198"/>
      <c r="C30" s="156"/>
      <c r="D30" s="169"/>
      <c r="E30" s="137"/>
      <c r="F30" s="138"/>
      <c r="G30" s="138"/>
      <c r="H30" s="139"/>
      <c r="I30" s="138"/>
      <c r="J30" s="140"/>
      <c r="K30" s="125">
        <f>SUM(E30:J30)</f>
        <v>0</v>
      </c>
      <c r="L30" s="141">
        <f>IF(K30&gt;0,AVERAGE(E30:J30),0)</f>
        <v>0</v>
      </c>
    </row>
    <row r="31" spans="1:12" ht="15.75" customHeight="1" thickBot="1">
      <c r="A31" s="135">
        <f t="shared" si="2"/>
        <v>24</v>
      </c>
      <c r="B31" s="150"/>
      <c r="C31" s="159"/>
      <c r="D31" s="170"/>
      <c r="E31" s="151"/>
      <c r="F31" s="152"/>
      <c r="G31" s="152"/>
      <c r="H31" s="153"/>
      <c r="I31" s="152"/>
      <c r="J31" s="154"/>
      <c r="K31" s="127">
        <f>SUM(E31:J31)</f>
        <v>0</v>
      </c>
      <c r="L31" s="155">
        <f>IF(K31&gt;0,AVERAGE(E31:J31),0)</f>
        <v>0</v>
      </c>
    </row>
    <row r="32" spans="2:4" ht="12.75">
      <c r="B32" s="22"/>
      <c r="C32" s="36"/>
      <c r="D32" s="36"/>
    </row>
    <row r="33" spans="2:4" ht="12.75">
      <c r="B33" s="22"/>
      <c r="C33" s="36"/>
      <c r="D33" s="36"/>
    </row>
    <row r="34" spans="2:4" ht="12.75">
      <c r="B34" s="22"/>
      <c r="C34" s="36"/>
      <c r="D34" s="36"/>
    </row>
    <row r="35" spans="2:4" ht="12.75">
      <c r="B35" s="22"/>
      <c r="C35" s="36"/>
      <c r="D35" s="36"/>
    </row>
    <row r="36" spans="2:4" ht="12.75">
      <c r="B36" s="22"/>
      <c r="C36" s="36"/>
      <c r="D36" s="36"/>
    </row>
    <row r="37" spans="2:4" ht="12.75">
      <c r="B37" s="22"/>
      <c r="C37" s="36"/>
      <c r="D37" s="36"/>
    </row>
    <row r="38" spans="2:4" ht="12.75">
      <c r="B38" s="22"/>
      <c r="C38" s="36"/>
      <c r="D38" s="36"/>
    </row>
    <row r="39" spans="2:4" ht="12.75">
      <c r="B39" s="22"/>
      <c r="C39" s="36"/>
      <c r="D39" s="36"/>
    </row>
    <row r="40" spans="2:4" ht="12.75">
      <c r="B40" s="22"/>
      <c r="C40" s="36"/>
      <c r="D40" s="36"/>
    </row>
    <row r="41" spans="2:4" ht="12.75">
      <c r="B41" s="22"/>
      <c r="C41" s="36"/>
      <c r="D41" s="36"/>
    </row>
    <row r="42" spans="2:4" ht="12.75">
      <c r="B42" s="22"/>
      <c r="C42" s="36"/>
      <c r="D42" s="36"/>
    </row>
    <row r="43" spans="2:4" ht="12.75">
      <c r="B43" s="22"/>
      <c r="C43" s="36"/>
      <c r="D43" s="36"/>
    </row>
    <row r="44" spans="2:4" ht="12.75">
      <c r="B44" s="22"/>
      <c r="C44" s="36"/>
      <c r="D44" s="36"/>
    </row>
    <row r="45" spans="2:4" ht="12.75">
      <c r="B45" s="22"/>
      <c r="C45" s="36"/>
      <c r="D45" s="36"/>
    </row>
    <row r="46" spans="2:4" ht="12.75">
      <c r="B46" s="22"/>
      <c r="C46" s="36"/>
      <c r="D46" s="36"/>
    </row>
    <row r="47" spans="2:4" ht="12.75">
      <c r="B47" s="22"/>
      <c r="C47" s="36"/>
      <c r="D47" s="36"/>
    </row>
    <row r="48" spans="2:4" ht="12.75">
      <c r="B48" s="22"/>
      <c r="C48" s="36"/>
      <c r="D48" s="36"/>
    </row>
    <row r="49" spans="2:4" ht="12.75">
      <c r="B49" s="22"/>
      <c r="C49" s="36"/>
      <c r="D49" s="36"/>
    </row>
    <row r="50" spans="2:4" ht="12.75">
      <c r="B50" s="22"/>
      <c r="C50" s="36"/>
      <c r="D50" s="36"/>
    </row>
    <row r="51" spans="2:4" ht="12.75">
      <c r="B51" s="22"/>
      <c r="C51" s="36"/>
      <c r="D51" s="36"/>
    </row>
    <row r="52" spans="2:4" ht="12.75">
      <c r="B52" s="22"/>
      <c r="C52" s="36"/>
      <c r="D52" s="36"/>
    </row>
    <row r="53" spans="2:4" ht="12.75">
      <c r="B53" s="22"/>
      <c r="C53" s="36"/>
      <c r="D53" s="36"/>
    </row>
    <row r="54" spans="2:4" ht="12.75">
      <c r="B54" s="22"/>
      <c r="C54" s="36"/>
      <c r="D54" s="36"/>
    </row>
    <row r="55" spans="2:4" ht="12.75">
      <c r="B55" s="22"/>
      <c r="C55" s="36"/>
      <c r="D55" s="36"/>
    </row>
    <row r="56" spans="2:4" ht="12.75">
      <c r="B56" s="22"/>
      <c r="C56" s="36"/>
      <c r="D56" s="36"/>
    </row>
    <row r="57" spans="2:4" ht="12.75">
      <c r="B57" s="22"/>
      <c r="C57" s="36"/>
      <c r="D57" s="36"/>
    </row>
    <row r="58" spans="2:4" ht="12.75">
      <c r="B58" s="22"/>
      <c r="C58" s="36"/>
      <c r="D58" s="36"/>
    </row>
    <row r="59" spans="2:4" ht="12.75">
      <c r="B59" s="22"/>
      <c r="C59" s="36"/>
      <c r="D59" s="36"/>
    </row>
    <row r="60" spans="2:4" ht="12.75">
      <c r="B60" s="22"/>
      <c r="C60" s="36"/>
      <c r="D60" s="36"/>
    </row>
    <row r="61" spans="2:4" ht="12.75">
      <c r="B61" s="22"/>
      <c r="C61" s="36"/>
      <c r="D61" s="36"/>
    </row>
    <row r="62" spans="2:4" ht="12.75">
      <c r="B62" s="22"/>
      <c r="C62" s="36"/>
      <c r="D62" s="36"/>
    </row>
    <row r="63" spans="2:4" ht="12.75">
      <c r="B63" s="22"/>
      <c r="C63" s="36"/>
      <c r="D63" s="36"/>
    </row>
    <row r="64" spans="2:4" ht="12.75">
      <c r="B64" s="22"/>
      <c r="C64" s="36"/>
      <c r="D64" s="36"/>
    </row>
    <row r="65" spans="2:4" ht="12.75">
      <c r="B65" s="22"/>
      <c r="C65" s="36"/>
      <c r="D65" s="36"/>
    </row>
    <row r="66" spans="2:4" ht="12.75">
      <c r="B66" s="22"/>
      <c r="C66" s="36"/>
      <c r="D66" s="36"/>
    </row>
    <row r="67" spans="2:4" ht="12.75">
      <c r="B67" s="22"/>
      <c r="C67" s="36"/>
      <c r="D67" s="36"/>
    </row>
    <row r="68" spans="2:4" ht="12.75">
      <c r="B68" s="22"/>
      <c r="C68" s="36"/>
      <c r="D68" s="36"/>
    </row>
    <row r="69" spans="2:4" ht="12.75">
      <c r="B69" s="22"/>
      <c r="C69" s="36"/>
      <c r="D69" s="36"/>
    </row>
    <row r="70" spans="2:4" ht="12.75">
      <c r="B70" s="22"/>
      <c r="C70" s="36"/>
      <c r="D70" s="36"/>
    </row>
    <row r="71" spans="2:4" ht="12.75">
      <c r="B71" s="22"/>
      <c r="C71" s="36"/>
      <c r="D71" s="36"/>
    </row>
    <row r="72" spans="2:4" ht="12.75">
      <c r="B72" s="22"/>
      <c r="C72" s="36"/>
      <c r="D72" s="36"/>
    </row>
    <row r="73" spans="2:4" ht="12.75">
      <c r="B73" s="22"/>
      <c r="C73" s="36"/>
      <c r="D73" s="36"/>
    </row>
    <row r="74" spans="2:4" ht="12.75">
      <c r="B74" s="22"/>
      <c r="C74" s="36"/>
      <c r="D74" s="36"/>
    </row>
    <row r="75" spans="2:4" ht="12.75">
      <c r="B75" s="22"/>
      <c r="C75" s="36"/>
      <c r="D75" s="36"/>
    </row>
    <row r="76" spans="2:4" ht="12.75">
      <c r="B76" s="22"/>
      <c r="C76" s="36"/>
      <c r="D76" s="36"/>
    </row>
    <row r="77" spans="2:4" ht="12.75">
      <c r="B77" s="22"/>
      <c r="C77" s="36"/>
      <c r="D77" s="36"/>
    </row>
    <row r="78" spans="2:4" ht="12.75">
      <c r="B78" s="22"/>
      <c r="C78" s="36"/>
      <c r="D78" s="36"/>
    </row>
    <row r="79" spans="2:4" ht="12.75">
      <c r="B79" s="22"/>
      <c r="C79" s="36"/>
      <c r="D79" s="36"/>
    </row>
    <row r="80" spans="2:4" ht="12.75">
      <c r="B80" s="22"/>
      <c r="C80" s="36"/>
      <c r="D80" s="36"/>
    </row>
    <row r="81" spans="2:4" ht="12.75">
      <c r="B81" s="22"/>
      <c r="C81" s="36"/>
      <c r="D81" s="36"/>
    </row>
    <row r="82" spans="2:4" ht="12.75">
      <c r="B82" s="22"/>
      <c r="C82" s="36"/>
      <c r="D82" s="36"/>
    </row>
    <row r="83" spans="2:4" ht="12.75">
      <c r="B83" s="22"/>
      <c r="C83" s="36"/>
      <c r="D83" s="36"/>
    </row>
    <row r="84" spans="2:4" ht="12.75">
      <c r="B84" s="22"/>
      <c r="C84" s="36"/>
      <c r="D84" s="36"/>
    </row>
    <row r="85" spans="2:4" ht="12.75">
      <c r="B85" s="22"/>
      <c r="C85" s="36"/>
      <c r="D85" s="36"/>
    </row>
    <row r="86" spans="2:4" ht="12.75">
      <c r="B86" s="22"/>
      <c r="C86" s="36"/>
      <c r="D86" s="36"/>
    </row>
    <row r="87" spans="2:4" ht="12.75">
      <c r="B87" s="22"/>
      <c r="C87" s="36"/>
      <c r="D87" s="36"/>
    </row>
    <row r="88" spans="2:4" ht="12.75">
      <c r="B88" s="22"/>
      <c r="C88" s="36"/>
      <c r="D88" s="36"/>
    </row>
    <row r="89" spans="2:4" ht="12.75">
      <c r="B89" s="22"/>
      <c r="C89" s="36"/>
      <c r="D89" s="36"/>
    </row>
    <row r="90" spans="2:4" ht="12.75">
      <c r="B90" s="22"/>
      <c r="C90" s="36"/>
      <c r="D90" s="36"/>
    </row>
    <row r="91" spans="2:4" ht="12.75">
      <c r="B91" s="22"/>
      <c r="C91" s="36"/>
      <c r="D91" s="36"/>
    </row>
    <row r="92" spans="2:4" ht="12.75">
      <c r="B92" s="22"/>
      <c r="C92" s="36"/>
      <c r="D92" s="36"/>
    </row>
    <row r="93" spans="2:4" ht="12.75">
      <c r="B93" s="22"/>
      <c r="C93" s="36"/>
      <c r="D93" s="36"/>
    </row>
    <row r="94" spans="2:4" ht="12.75">
      <c r="B94" s="22"/>
      <c r="C94" s="36"/>
      <c r="D94" s="36"/>
    </row>
    <row r="95" spans="2:4" ht="12.75">
      <c r="B95" s="22"/>
      <c r="C95" s="36"/>
      <c r="D95" s="36"/>
    </row>
    <row r="96" spans="2:4" ht="12.75">
      <c r="B96" s="22"/>
      <c r="C96" s="36"/>
      <c r="D96" s="36"/>
    </row>
    <row r="97" spans="2:4" ht="12.75">
      <c r="B97" s="22"/>
      <c r="C97" s="36"/>
      <c r="D97" s="36"/>
    </row>
    <row r="98" spans="2:4" ht="12.75">
      <c r="B98" s="22"/>
      <c r="C98" s="36"/>
      <c r="D98" s="36"/>
    </row>
    <row r="99" spans="2:4" ht="12.75">
      <c r="B99" s="22"/>
      <c r="C99" s="36"/>
      <c r="D99" s="36"/>
    </row>
    <row r="100" spans="2:4" ht="12.75">
      <c r="B100" s="22"/>
      <c r="C100" s="36"/>
      <c r="D100" s="36"/>
    </row>
    <row r="101" spans="2:4" ht="12.75">
      <c r="B101" s="22"/>
      <c r="C101" s="36"/>
      <c r="D101" s="36"/>
    </row>
    <row r="102" spans="2:4" ht="12.75">
      <c r="B102" s="22"/>
      <c r="C102" s="36"/>
      <c r="D102" s="36"/>
    </row>
    <row r="103" spans="2:4" ht="12.75">
      <c r="B103" s="22"/>
      <c r="C103" s="36"/>
      <c r="D103" s="36"/>
    </row>
    <row r="104" spans="2:4" ht="12.75">
      <c r="B104" s="22"/>
      <c r="C104" s="36"/>
      <c r="D104" s="36"/>
    </row>
    <row r="105" spans="2:4" ht="12.75">
      <c r="B105" s="22"/>
      <c r="C105" s="36"/>
      <c r="D105" s="36"/>
    </row>
    <row r="106" spans="2:4" ht="12.75">
      <c r="B106" s="22"/>
      <c r="C106" s="36"/>
      <c r="D106" s="36"/>
    </row>
    <row r="107" spans="2:4" ht="12.75">
      <c r="B107" s="22"/>
      <c r="C107" s="36"/>
      <c r="D107" s="36"/>
    </row>
    <row r="108" spans="2:4" ht="12.75">
      <c r="B108" s="22"/>
      <c r="C108" s="36"/>
      <c r="D108" s="36"/>
    </row>
    <row r="109" spans="2:4" ht="12.75">
      <c r="B109" s="22"/>
      <c r="C109" s="36"/>
      <c r="D109" s="36"/>
    </row>
  </sheetData>
  <sheetProtection/>
  <mergeCells count="11">
    <mergeCell ref="C6:C7"/>
    <mergeCell ref="D6:D7"/>
    <mergeCell ref="E6:J6"/>
    <mergeCell ref="K6:K7"/>
    <mergeCell ref="L6:L7"/>
    <mergeCell ref="A1:L1"/>
    <mergeCell ref="A3:L3"/>
    <mergeCell ref="A4:L4"/>
    <mergeCell ref="A5:L5"/>
    <mergeCell ref="A6:A7"/>
    <mergeCell ref="B6:B7"/>
  </mergeCells>
  <conditionalFormatting sqref="E8:J31">
    <cfRule type="cellIs" priority="1" dxfId="0" operator="greaterThanOrEqual" stopIfTrue="1">
      <formula>200</formula>
    </cfRule>
  </conditionalFormatting>
  <printOptions/>
  <pageMargins left="0.35433070866141736" right="0.1968503937007874" top="0.7874015748031497" bottom="0.984251968503937" header="0" footer="0"/>
  <pageSetup horizontalDpi="200" verticalDpi="2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9"/>
  <sheetViews>
    <sheetView zoomScale="130" zoomScaleNormal="130" zoomScalePageLayoutView="0" workbookViewId="0" topLeftCell="A4">
      <selection activeCell="B11" sqref="B11"/>
    </sheetView>
  </sheetViews>
  <sheetFormatPr defaultColWidth="9.140625" defaultRowHeight="12.75"/>
  <cols>
    <col min="1" max="1" width="5.140625" style="2" customWidth="1"/>
    <col min="2" max="2" width="24.28125" style="18" customWidth="1"/>
    <col min="3" max="4" width="10.7109375" style="37" customWidth="1"/>
    <col min="5" max="10" width="6.7109375" style="2" customWidth="1"/>
    <col min="11" max="11" width="7.00390625" style="2" customWidth="1"/>
    <col min="12" max="12" width="8.140625" style="2" bestFit="1" customWidth="1"/>
    <col min="13" max="16384" width="9.140625" style="2" customWidth="1"/>
  </cols>
  <sheetData>
    <row r="1" spans="1:12" ht="17.25">
      <c r="A1" s="368" t="s">
        <v>17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70"/>
    </row>
    <row r="2" spans="1:12" ht="5.25" customHeight="1">
      <c r="A2" s="38"/>
      <c r="B2" s="39"/>
      <c r="C2" s="39"/>
      <c r="D2" s="39"/>
      <c r="E2" s="40"/>
      <c r="F2" s="40"/>
      <c r="G2" s="40"/>
      <c r="H2" s="40"/>
      <c r="I2" s="40"/>
      <c r="J2" s="40"/>
      <c r="K2" s="40"/>
      <c r="L2" s="41"/>
    </row>
    <row r="3" spans="1:12" ht="17.25" customHeight="1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9"/>
    </row>
    <row r="4" spans="1:12" ht="17.25" customHeight="1" thickBot="1">
      <c r="A4" s="362" t="s">
        <v>28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4"/>
    </row>
    <row r="5" spans="1:12" ht="15.75" thickBot="1">
      <c r="A5" s="359" t="s">
        <v>151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1"/>
    </row>
    <row r="6" spans="1:12" ht="12.75" customHeight="1" thickBot="1">
      <c r="A6" s="384" t="s">
        <v>0</v>
      </c>
      <c r="B6" s="386" t="s">
        <v>4</v>
      </c>
      <c r="C6" s="395" t="s">
        <v>11</v>
      </c>
      <c r="D6" s="408" t="s">
        <v>46</v>
      </c>
      <c r="E6" s="389" t="s">
        <v>6</v>
      </c>
      <c r="F6" s="389"/>
      <c r="G6" s="389"/>
      <c r="H6" s="389"/>
      <c r="I6" s="389"/>
      <c r="J6" s="400"/>
      <c r="K6" s="397" t="s">
        <v>9</v>
      </c>
      <c r="L6" s="382" t="s">
        <v>10</v>
      </c>
    </row>
    <row r="7" spans="1:12" ht="16.5" customHeight="1" thickBot="1">
      <c r="A7" s="385"/>
      <c r="B7" s="387"/>
      <c r="C7" s="399"/>
      <c r="D7" s="409"/>
      <c r="E7" s="30" t="s">
        <v>1</v>
      </c>
      <c r="F7" s="7" t="s">
        <v>7</v>
      </c>
      <c r="G7" s="7" t="s">
        <v>2</v>
      </c>
      <c r="H7" s="7" t="s">
        <v>8</v>
      </c>
      <c r="I7" s="7" t="s">
        <v>5</v>
      </c>
      <c r="J7" s="8" t="s">
        <v>3</v>
      </c>
      <c r="K7" s="398"/>
      <c r="L7" s="383"/>
    </row>
    <row r="8" spans="1:12" s="3" customFormat="1" ht="15.75" customHeight="1">
      <c r="A8" s="128">
        <f>A7+1</f>
        <v>1</v>
      </c>
      <c r="B8" s="129" t="s">
        <v>148</v>
      </c>
      <c r="C8" s="248" t="s">
        <v>126</v>
      </c>
      <c r="D8" s="237" t="s">
        <v>56</v>
      </c>
      <c r="E8" s="130">
        <v>190</v>
      </c>
      <c r="F8" s="131">
        <v>196</v>
      </c>
      <c r="G8" s="131">
        <v>153</v>
      </c>
      <c r="H8" s="132">
        <v>257</v>
      </c>
      <c r="I8" s="131">
        <v>202</v>
      </c>
      <c r="J8" s="133">
        <v>203</v>
      </c>
      <c r="K8" s="124">
        <f aca="true" t="shared" si="0" ref="K8:K18">SUM(E8:J8)</f>
        <v>1201</v>
      </c>
      <c r="L8" s="134">
        <f aca="true" t="shared" si="1" ref="L8:L18">IF(K8&gt;0,AVERAGE(E8:J8),0)</f>
        <v>200.16666666666666</v>
      </c>
    </row>
    <row r="9" spans="1:12" s="3" customFormat="1" ht="15.75" customHeight="1">
      <c r="A9" s="135">
        <f>A8+1</f>
        <v>2</v>
      </c>
      <c r="B9" s="136" t="s">
        <v>33</v>
      </c>
      <c r="C9" s="249" t="s">
        <v>103</v>
      </c>
      <c r="D9" s="169" t="s">
        <v>47</v>
      </c>
      <c r="E9" s="137">
        <v>161</v>
      </c>
      <c r="F9" s="138">
        <v>181</v>
      </c>
      <c r="G9" s="138">
        <v>189</v>
      </c>
      <c r="H9" s="139">
        <v>188</v>
      </c>
      <c r="I9" s="138">
        <v>170</v>
      </c>
      <c r="J9" s="140">
        <v>189</v>
      </c>
      <c r="K9" s="125">
        <f t="shared" si="0"/>
        <v>1078</v>
      </c>
      <c r="L9" s="141">
        <f t="shared" si="1"/>
        <v>179.66666666666666</v>
      </c>
    </row>
    <row r="10" spans="1:12" s="3" customFormat="1" ht="15.75" customHeight="1">
      <c r="A10" s="135">
        <f>A9+1</f>
        <v>3</v>
      </c>
      <c r="B10" s="136" t="s">
        <v>147</v>
      </c>
      <c r="C10" s="249" t="s">
        <v>150</v>
      </c>
      <c r="D10" s="169" t="s">
        <v>47</v>
      </c>
      <c r="E10" s="137">
        <v>160</v>
      </c>
      <c r="F10" s="138">
        <v>165</v>
      </c>
      <c r="G10" s="138">
        <v>196</v>
      </c>
      <c r="H10" s="139">
        <v>188</v>
      </c>
      <c r="I10" s="138">
        <v>189</v>
      </c>
      <c r="J10" s="140">
        <v>179</v>
      </c>
      <c r="K10" s="125">
        <f t="shared" si="0"/>
        <v>1077</v>
      </c>
      <c r="L10" s="141">
        <f t="shared" si="1"/>
        <v>179.5</v>
      </c>
    </row>
    <row r="11" spans="1:12" s="3" customFormat="1" ht="15.75" customHeight="1">
      <c r="A11" s="135">
        <f aca="true" t="shared" si="2" ref="A11:A31">A10+1</f>
        <v>4</v>
      </c>
      <c r="B11" s="143" t="s">
        <v>145</v>
      </c>
      <c r="C11" s="250" t="s">
        <v>149</v>
      </c>
      <c r="D11" s="220" t="s">
        <v>47</v>
      </c>
      <c r="E11" s="144">
        <v>175</v>
      </c>
      <c r="F11" s="145">
        <v>164</v>
      </c>
      <c r="G11" s="145">
        <v>164</v>
      </c>
      <c r="H11" s="146">
        <v>177</v>
      </c>
      <c r="I11" s="145">
        <v>166</v>
      </c>
      <c r="J11" s="147">
        <v>209</v>
      </c>
      <c r="K11" s="126">
        <f t="shared" si="0"/>
        <v>1055</v>
      </c>
      <c r="L11" s="148">
        <f t="shared" si="1"/>
        <v>175.83333333333334</v>
      </c>
    </row>
    <row r="12" spans="1:12" s="3" customFormat="1" ht="15.75" customHeight="1">
      <c r="A12" s="135">
        <f t="shared" si="2"/>
        <v>5</v>
      </c>
      <c r="B12" s="136" t="s">
        <v>152</v>
      </c>
      <c r="C12" s="249" t="s">
        <v>137</v>
      </c>
      <c r="D12" s="169" t="s">
        <v>48</v>
      </c>
      <c r="E12" s="137">
        <v>149</v>
      </c>
      <c r="F12" s="138">
        <v>213</v>
      </c>
      <c r="G12" s="138">
        <v>192</v>
      </c>
      <c r="H12" s="139">
        <v>170</v>
      </c>
      <c r="I12" s="138">
        <v>156</v>
      </c>
      <c r="J12" s="140">
        <v>161</v>
      </c>
      <c r="K12" s="125">
        <f t="shared" si="0"/>
        <v>1041</v>
      </c>
      <c r="L12" s="141">
        <f t="shared" si="1"/>
        <v>173.5</v>
      </c>
    </row>
    <row r="13" spans="1:12" s="3" customFormat="1" ht="15.75" customHeight="1">
      <c r="A13" s="135">
        <f t="shared" si="2"/>
        <v>6</v>
      </c>
      <c r="B13" s="136" t="s">
        <v>107</v>
      </c>
      <c r="C13" s="249"/>
      <c r="D13" s="169" t="s">
        <v>48</v>
      </c>
      <c r="E13" s="137">
        <v>199</v>
      </c>
      <c r="F13" s="138">
        <v>161</v>
      </c>
      <c r="G13" s="138">
        <v>158</v>
      </c>
      <c r="H13" s="139">
        <v>185</v>
      </c>
      <c r="I13" s="138">
        <v>186</v>
      </c>
      <c r="J13" s="140">
        <v>150</v>
      </c>
      <c r="K13" s="125">
        <f t="shared" si="0"/>
        <v>1039</v>
      </c>
      <c r="L13" s="141">
        <f t="shared" si="1"/>
        <v>173.16666666666666</v>
      </c>
    </row>
    <row r="14" spans="1:12" s="3" customFormat="1" ht="15.75" customHeight="1">
      <c r="A14" s="135">
        <f t="shared" si="2"/>
        <v>7</v>
      </c>
      <c r="B14" s="136" t="s">
        <v>118</v>
      </c>
      <c r="C14" s="249" t="s">
        <v>103</v>
      </c>
      <c r="D14" s="220" t="s">
        <v>56</v>
      </c>
      <c r="E14" s="137">
        <v>144</v>
      </c>
      <c r="F14" s="138">
        <v>160</v>
      </c>
      <c r="G14" s="138">
        <v>169</v>
      </c>
      <c r="H14" s="139">
        <v>186</v>
      </c>
      <c r="I14" s="138">
        <v>135</v>
      </c>
      <c r="J14" s="140">
        <v>218</v>
      </c>
      <c r="K14" s="125">
        <f t="shared" si="0"/>
        <v>1012</v>
      </c>
      <c r="L14" s="141">
        <f t="shared" si="1"/>
        <v>168.66666666666666</v>
      </c>
    </row>
    <row r="15" spans="1:12" s="3" customFormat="1" ht="15.75" customHeight="1">
      <c r="A15" s="135">
        <f t="shared" si="2"/>
        <v>8</v>
      </c>
      <c r="B15" s="136" t="s">
        <v>144</v>
      </c>
      <c r="C15" s="249" t="s">
        <v>149</v>
      </c>
      <c r="D15" s="220" t="s">
        <v>49</v>
      </c>
      <c r="E15" s="144">
        <v>134</v>
      </c>
      <c r="F15" s="145">
        <v>124</v>
      </c>
      <c r="G15" s="145">
        <v>248</v>
      </c>
      <c r="H15" s="146">
        <v>190</v>
      </c>
      <c r="I15" s="145">
        <v>153</v>
      </c>
      <c r="J15" s="147">
        <v>159</v>
      </c>
      <c r="K15" s="126">
        <f t="shared" si="0"/>
        <v>1008</v>
      </c>
      <c r="L15" s="148">
        <f t="shared" si="1"/>
        <v>168</v>
      </c>
    </row>
    <row r="16" spans="1:12" s="3" customFormat="1" ht="15.75" customHeight="1">
      <c r="A16" s="135">
        <f t="shared" si="2"/>
        <v>9</v>
      </c>
      <c r="B16" s="136" t="s">
        <v>146</v>
      </c>
      <c r="C16" s="249" t="s">
        <v>84</v>
      </c>
      <c r="D16" s="169" t="s">
        <v>47</v>
      </c>
      <c r="E16" s="137">
        <v>177</v>
      </c>
      <c r="F16" s="138">
        <v>154</v>
      </c>
      <c r="G16" s="138">
        <v>138</v>
      </c>
      <c r="H16" s="139">
        <v>167</v>
      </c>
      <c r="I16" s="138">
        <v>170</v>
      </c>
      <c r="J16" s="140">
        <v>171</v>
      </c>
      <c r="K16" s="125">
        <f t="shared" si="0"/>
        <v>977</v>
      </c>
      <c r="L16" s="141">
        <f t="shared" si="1"/>
        <v>162.83333333333334</v>
      </c>
    </row>
    <row r="17" spans="1:12" s="3" customFormat="1" ht="15.75" customHeight="1">
      <c r="A17" s="135">
        <f t="shared" si="2"/>
        <v>10</v>
      </c>
      <c r="B17" s="136"/>
      <c r="C17" s="156"/>
      <c r="D17" s="169"/>
      <c r="E17" s="137"/>
      <c r="F17" s="138"/>
      <c r="G17" s="138"/>
      <c r="H17" s="139"/>
      <c r="I17" s="138"/>
      <c r="J17" s="140"/>
      <c r="K17" s="125">
        <f t="shared" si="0"/>
        <v>0</v>
      </c>
      <c r="L17" s="141">
        <f t="shared" si="1"/>
        <v>0</v>
      </c>
    </row>
    <row r="18" spans="1:12" s="3" customFormat="1" ht="15.75" customHeight="1">
      <c r="A18" s="135">
        <f t="shared" si="2"/>
        <v>11</v>
      </c>
      <c r="B18" s="136"/>
      <c r="C18" s="156"/>
      <c r="D18" s="169"/>
      <c r="E18" s="137"/>
      <c r="F18" s="138"/>
      <c r="G18" s="138"/>
      <c r="H18" s="139"/>
      <c r="I18" s="138"/>
      <c r="J18" s="140"/>
      <c r="K18" s="125">
        <f t="shared" si="0"/>
        <v>0</v>
      </c>
      <c r="L18" s="141">
        <f t="shared" si="1"/>
        <v>0</v>
      </c>
    </row>
    <row r="19" spans="1:12" s="3" customFormat="1" ht="15.75" customHeight="1">
      <c r="A19" s="135">
        <f t="shared" si="2"/>
        <v>12</v>
      </c>
      <c r="B19" s="136"/>
      <c r="C19" s="156"/>
      <c r="D19" s="169"/>
      <c r="E19" s="137"/>
      <c r="F19" s="138"/>
      <c r="G19" s="138"/>
      <c r="H19" s="139"/>
      <c r="I19" s="138"/>
      <c r="J19" s="140"/>
      <c r="K19" s="125"/>
      <c r="L19" s="141"/>
    </row>
    <row r="20" spans="1:12" s="3" customFormat="1" ht="15.75" customHeight="1">
      <c r="A20" s="135">
        <f t="shared" si="2"/>
        <v>13</v>
      </c>
      <c r="B20" s="136"/>
      <c r="C20" s="156"/>
      <c r="D20" s="169"/>
      <c r="E20" s="137"/>
      <c r="F20" s="138"/>
      <c r="G20" s="138"/>
      <c r="H20" s="139"/>
      <c r="I20" s="138"/>
      <c r="J20" s="140"/>
      <c r="K20" s="125"/>
      <c r="L20" s="141"/>
    </row>
    <row r="21" spans="1:12" s="3" customFormat="1" ht="15.75" customHeight="1">
      <c r="A21" s="135">
        <f t="shared" si="2"/>
        <v>14</v>
      </c>
      <c r="B21" s="136"/>
      <c r="C21" s="156"/>
      <c r="D21" s="169"/>
      <c r="E21" s="137"/>
      <c r="F21" s="138"/>
      <c r="G21" s="138"/>
      <c r="H21" s="139"/>
      <c r="I21" s="138"/>
      <c r="J21" s="140"/>
      <c r="K21" s="125"/>
      <c r="L21" s="141"/>
    </row>
    <row r="22" spans="1:12" s="3" customFormat="1" ht="15.75" customHeight="1">
      <c r="A22" s="135">
        <f t="shared" si="2"/>
        <v>15</v>
      </c>
      <c r="B22" s="136"/>
      <c r="C22" s="156"/>
      <c r="D22" s="169"/>
      <c r="E22" s="137"/>
      <c r="F22" s="138"/>
      <c r="G22" s="138"/>
      <c r="H22" s="139"/>
      <c r="I22" s="138"/>
      <c r="J22" s="140"/>
      <c r="K22" s="125"/>
      <c r="L22" s="141"/>
    </row>
    <row r="23" spans="1:12" s="3" customFormat="1" ht="15.75" customHeight="1">
      <c r="A23" s="135">
        <f t="shared" si="2"/>
        <v>16</v>
      </c>
      <c r="B23" s="136"/>
      <c r="C23" s="156"/>
      <c r="D23" s="169"/>
      <c r="E23" s="137"/>
      <c r="F23" s="138"/>
      <c r="G23" s="138"/>
      <c r="H23" s="139"/>
      <c r="I23" s="138"/>
      <c r="J23" s="140"/>
      <c r="K23" s="125"/>
      <c r="L23" s="141"/>
    </row>
    <row r="24" spans="1:12" s="3" customFormat="1" ht="15.75" customHeight="1">
      <c r="A24" s="135">
        <f t="shared" si="2"/>
        <v>17</v>
      </c>
      <c r="B24" s="136"/>
      <c r="C24" s="156"/>
      <c r="D24" s="169"/>
      <c r="E24" s="137"/>
      <c r="F24" s="138"/>
      <c r="G24" s="138"/>
      <c r="H24" s="139"/>
      <c r="I24" s="138"/>
      <c r="J24" s="140"/>
      <c r="K24" s="125"/>
      <c r="L24" s="141"/>
    </row>
    <row r="25" spans="1:12" s="3" customFormat="1" ht="15.75" customHeight="1">
      <c r="A25" s="135">
        <f t="shared" si="2"/>
        <v>18</v>
      </c>
      <c r="B25" s="136"/>
      <c r="C25" s="156"/>
      <c r="D25" s="169"/>
      <c r="E25" s="137"/>
      <c r="F25" s="138"/>
      <c r="G25" s="138"/>
      <c r="H25" s="139"/>
      <c r="I25" s="138"/>
      <c r="J25" s="140"/>
      <c r="K25" s="125"/>
      <c r="L25" s="141"/>
    </row>
    <row r="26" spans="1:12" s="3" customFormat="1" ht="15.75" customHeight="1">
      <c r="A26" s="135">
        <f t="shared" si="2"/>
        <v>19</v>
      </c>
      <c r="B26" s="136"/>
      <c r="C26" s="156"/>
      <c r="D26" s="169"/>
      <c r="E26" s="137"/>
      <c r="F26" s="138"/>
      <c r="G26" s="138"/>
      <c r="H26" s="139"/>
      <c r="I26" s="138"/>
      <c r="J26" s="140"/>
      <c r="K26" s="125"/>
      <c r="L26" s="141"/>
    </row>
    <row r="27" spans="1:12" s="3" customFormat="1" ht="15.75" customHeight="1">
      <c r="A27" s="135">
        <f t="shared" si="2"/>
        <v>20</v>
      </c>
      <c r="B27" s="136"/>
      <c r="C27" s="156"/>
      <c r="D27" s="169"/>
      <c r="E27" s="137"/>
      <c r="F27" s="138"/>
      <c r="G27" s="138"/>
      <c r="H27" s="139"/>
      <c r="I27" s="138"/>
      <c r="J27" s="140"/>
      <c r="K27" s="125">
        <f>SUM(E27:J27)</f>
        <v>0</v>
      </c>
      <c r="L27" s="141">
        <f>IF(K27&gt;0,AVERAGE(E27:J27),0)</f>
        <v>0</v>
      </c>
    </row>
    <row r="28" spans="1:12" s="3" customFormat="1" ht="15.75" customHeight="1">
      <c r="A28" s="135">
        <f t="shared" si="2"/>
        <v>21</v>
      </c>
      <c r="B28" s="136"/>
      <c r="C28" s="156"/>
      <c r="D28" s="169"/>
      <c r="E28" s="137"/>
      <c r="F28" s="138"/>
      <c r="G28" s="138"/>
      <c r="H28" s="139"/>
      <c r="I28" s="138"/>
      <c r="J28" s="140"/>
      <c r="K28" s="125">
        <f>SUM(E28:J28)</f>
        <v>0</v>
      </c>
      <c r="L28" s="141">
        <f>IF(K28&gt;0,AVERAGE(E28:J28),0)</f>
        <v>0</v>
      </c>
    </row>
    <row r="29" spans="1:12" s="3" customFormat="1" ht="15.75" customHeight="1">
      <c r="A29" s="135">
        <f t="shared" si="2"/>
        <v>22</v>
      </c>
      <c r="B29" s="143"/>
      <c r="C29" s="158"/>
      <c r="D29" s="220"/>
      <c r="E29" s="137"/>
      <c r="F29" s="138"/>
      <c r="G29" s="138"/>
      <c r="H29" s="139"/>
      <c r="I29" s="138"/>
      <c r="J29" s="140"/>
      <c r="K29" s="125">
        <f>SUM(E29:J29)</f>
        <v>0</v>
      </c>
      <c r="L29" s="141">
        <f>IF(K29&gt;0,AVERAGE(E29:J29),0)</f>
        <v>0</v>
      </c>
    </row>
    <row r="30" spans="1:12" s="3" customFormat="1" ht="15.75" customHeight="1">
      <c r="A30" s="135">
        <f t="shared" si="2"/>
        <v>23</v>
      </c>
      <c r="B30" s="198"/>
      <c r="C30" s="156"/>
      <c r="D30" s="169"/>
      <c r="E30" s="137"/>
      <c r="F30" s="138"/>
      <c r="G30" s="138"/>
      <c r="H30" s="139"/>
      <c r="I30" s="138"/>
      <c r="J30" s="140"/>
      <c r="K30" s="125">
        <f>SUM(E30:J30)</f>
        <v>0</v>
      </c>
      <c r="L30" s="141">
        <f>IF(K30&gt;0,AVERAGE(E30:J30),0)</f>
        <v>0</v>
      </c>
    </row>
    <row r="31" spans="1:12" ht="15.75" customHeight="1" thickBot="1">
      <c r="A31" s="135">
        <f t="shared" si="2"/>
        <v>24</v>
      </c>
      <c r="B31" s="150"/>
      <c r="C31" s="159"/>
      <c r="D31" s="170"/>
      <c r="E31" s="151"/>
      <c r="F31" s="152"/>
      <c r="G31" s="152"/>
      <c r="H31" s="153"/>
      <c r="I31" s="152"/>
      <c r="J31" s="154"/>
      <c r="K31" s="127">
        <f>SUM(E31:J31)</f>
        <v>0</v>
      </c>
      <c r="L31" s="155">
        <f>IF(K31&gt;0,AVERAGE(E31:J31),0)</f>
        <v>0</v>
      </c>
    </row>
    <row r="32" spans="2:4" ht="12.75">
      <c r="B32" s="22"/>
      <c r="C32" s="36"/>
      <c r="D32" s="36"/>
    </row>
    <row r="33" spans="2:4" ht="12.75">
      <c r="B33" s="22"/>
      <c r="C33" s="36"/>
      <c r="D33" s="36"/>
    </row>
    <row r="34" spans="2:4" ht="12.75">
      <c r="B34" s="22"/>
      <c r="C34" s="36"/>
      <c r="D34" s="36"/>
    </row>
    <row r="35" spans="2:4" ht="12.75">
      <c r="B35" s="22"/>
      <c r="C35" s="36"/>
      <c r="D35" s="36"/>
    </row>
    <row r="36" spans="2:4" ht="12.75">
      <c r="B36" s="22"/>
      <c r="C36" s="36"/>
      <c r="D36" s="36"/>
    </row>
    <row r="37" spans="2:4" ht="12.75">
      <c r="B37" s="22"/>
      <c r="C37" s="36"/>
      <c r="D37" s="36"/>
    </row>
    <row r="38" spans="2:4" ht="12.75">
      <c r="B38" s="22"/>
      <c r="C38" s="36"/>
      <c r="D38" s="36"/>
    </row>
    <row r="39" spans="2:4" ht="12.75">
      <c r="B39" s="22"/>
      <c r="C39" s="36"/>
      <c r="D39" s="36"/>
    </row>
    <row r="40" spans="2:4" ht="12.75">
      <c r="B40" s="22"/>
      <c r="C40" s="36"/>
      <c r="D40" s="36"/>
    </row>
    <row r="41" spans="2:4" ht="12.75">
      <c r="B41" s="22"/>
      <c r="C41" s="36"/>
      <c r="D41" s="36"/>
    </row>
    <row r="42" spans="2:4" ht="12.75">
      <c r="B42" s="22"/>
      <c r="C42" s="36"/>
      <c r="D42" s="36"/>
    </row>
    <row r="43" spans="2:4" ht="12.75">
      <c r="B43" s="22"/>
      <c r="C43" s="36"/>
      <c r="D43" s="36"/>
    </row>
    <row r="44" spans="2:4" ht="12.75">
      <c r="B44" s="22"/>
      <c r="C44" s="36"/>
      <c r="D44" s="36"/>
    </row>
    <row r="45" spans="2:4" ht="12.75">
      <c r="B45" s="22"/>
      <c r="C45" s="36"/>
      <c r="D45" s="36"/>
    </row>
    <row r="46" spans="2:4" ht="12.75">
      <c r="B46" s="22"/>
      <c r="C46" s="36"/>
      <c r="D46" s="36"/>
    </row>
    <row r="47" spans="2:4" ht="12.75">
      <c r="B47" s="22"/>
      <c r="C47" s="36"/>
      <c r="D47" s="36"/>
    </row>
    <row r="48" spans="2:4" ht="12.75">
      <c r="B48" s="22"/>
      <c r="C48" s="36"/>
      <c r="D48" s="36"/>
    </row>
    <row r="49" spans="2:4" ht="12.75">
      <c r="B49" s="22"/>
      <c r="C49" s="36"/>
      <c r="D49" s="36"/>
    </row>
    <row r="50" spans="2:4" ht="12.75">
      <c r="B50" s="22"/>
      <c r="C50" s="36"/>
      <c r="D50" s="36"/>
    </row>
    <row r="51" spans="2:4" ht="12.75">
      <c r="B51" s="22"/>
      <c r="C51" s="36"/>
      <c r="D51" s="36"/>
    </row>
    <row r="52" spans="2:4" ht="12.75">
      <c r="B52" s="22"/>
      <c r="C52" s="36"/>
      <c r="D52" s="36"/>
    </row>
    <row r="53" spans="2:4" ht="12.75">
      <c r="B53" s="22"/>
      <c r="C53" s="36"/>
      <c r="D53" s="36"/>
    </row>
    <row r="54" spans="2:4" ht="12.75">
      <c r="B54" s="22"/>
      <c r="C54" s="36"/>
      <c r="D54" s="36"/>
    </row>
    <row r="55" spans="2:4" ht="12.75">
      <c r="B55" s="22"/>
      <c r="C55" s="36"/>
      <c r="D55" s="36"/>
    </row>
    <row r="56" spans="2:4" ht="12.75">
      <c r="B56" s="22"/>
      <c r="C56" s="36"/>
      <c r="D56" s="36"/>
    </row>
    <row r="57" spans="2:4" ht="12.75">
      <c r="B57" s="22"/>
      <c r="C57" s="36"/>
      <c r="D57" s="36"/>
    </row>
    <row r="58" spans="2:4" ht="12.75">
      <c r="B58" s="22"/>
      <c r="C58" s="36"/>
      <c r="D58" s="36"/>
    </row>
    <row r="59" spans="2:4" ht="12.75">
      <c r="B59" s="22"/>
      <c r="C59" s="36"/>
      <c r="D59" s="36"/>
    </row>
    <row r="60" spans="2:4" ht="12.75">
      <c r="B60" s="22"/>
      <c r="C60" s="36"/>
      <c r="D60" s="36"/>
    </row>
    <row r="61" spans="2:4" ht="12.75">
      <c r="B61" s="22"/>
      <c r="C61" s="36"/>
      <c r="D61" s="36"/>
    </row>
    <row r="62" spans="2:4" ht="12.75">
      <c r="B62" s="22"/>
      <c r="C62" s="36"/>
      <c r="D62" s="36"/>
    </row>
    <row r="63" spans="2:4" ht="12.75">
      <c r="B63" s="22"/>
      <c r="C63" s="36"/>
      <c r="D63" s="36"/>
    </row>
    <row r="64" spans="2:4" ht="12.75">
      <c r="B64" s="22"/>
      <c r="C64" s="36"/>
      <c r="D64" s="36"/>
    </row>
    <row r="65" spans="2:4" ht="12.75">
      <c r="B65" s="22"/>
      <c r="C65" s="36"/>
      <c r="D65" s="36"/>
    </row>
    <row r="66" spans="2:4" ht="12.75">
      <c r="B66" s="22"/>
      <c r="C66" s="36"/>
      <c r="D66" s="36"/>
    </row>
    <row r="67" spans="2:4" ht="12.75">
      <c r="B67" s="22"/>
      <c r="C67" s="36"/>
      <c r="D67" s="36"/>
    </row>
    <row r="68" spans="2:4" ht="12.75">
      <c r="B68" s="22"/>
      <c r="C68" s="36"/>
      <c r="D68" s="36"/>
    </row>
    <row r="69" spans="2:4" ht="12.75">
      <c r="B69" s="22"/>
      <c r="C69" s="36"/>
      <c r="D69" s="36"/>
    </row>
    <row r="70" spans="2:4" ht="12.75">
      <c r="B70" s="22"/>
      <c r="C70" s="36"/>
      <c r="D70" s="36"/>
    </row>
    <row r="71" spans="2:4" ht="12.75">
      <c r="B71" s="22"/>
      <c r="C71" s="36"/>
      <c r="D71" s="36"/>
    </row>
    <row r="72" spans="2:4" ht="12.75">
      <c r="B72" s="22"/>
      <c r="C72" s="36"/>
      <c r="D72" s="36"/>
    </row>
    <row r="73" spans="2:4" ht="12.75">
      <c r="B73" s="22"/>
      <c r="C73" s="36"/>
      <c r="D73" s="36"/>
    </row>
    <row r="74" spans="2:4" ht="12.75">
      <c r="B74" s="22"/>
      <c r="C74" s="36"/>
      <c r="D74" s="36"/>
    </row>
    <row r="75" spans="2:4" ht="12.75">
      <c r="B75" s="22"/>
      <c r="C75" s="36"/>
      <c r="D75" s="36"/>
    </row>
    <row r="76" spans="2:4" ht="12.75">
      <c r="B76" s="22"/>
      <c r="C76" s="36"/>
      <c r="D76" s="36"/>
    </row>
    <row r="77" spans="2:4" ht="12.75">
      <c r="B77" s="22"/>
      <c r="C77" s="36"/>
      <c r="D77" s="36"/>
    </row>
    <row r="78" spans="2:4" ht="12.75">
      <c r="B78" s="22"/>
      <c r="C78" s="36"/>
      <c r="D78" s="36"/>
    </row>
    <row r="79" spans="2:4" ht="12.75">
      <c r="B79" s="22"/>
      <c r="C79" s="36"/>
      <c r="D79" s="36"/>
    </row>
    <row r="80" spans="2:4" ht="12.75">
      <c r="B80" s="22"/>
      <c r="C80" s="36"/>
      <c r="D80" s="36"/>
    </row>
    <row r="81" spans="2:4" ht="12.75">
      <c r="B81" s="22"/>
      <c r="C81" s="36"/>
      <c r="D81" s="36"/>
    </row>
    <row r="82" spans="2:4" ht="12.75">
      <c r="B82" s="22"/>
      <c r="C82" s="36"/>
      <c r="D82" s="36"/>
    </row>
    <row r="83" spans="2:4" ht="12.75">
      <c r="B83" s="22"/>
      <c r="C83" s="36"/>
      <c r="D83" s="36"/>
    </row>
    <row r="84" spans="2:4" ht="12.75">
      <c r="B84" s="22"/>
      <c r="C84" s="36"/>
      <c r="D84" s="36"/>
    </row>
    <row r="85" spans="2:4" ht="12.75">
      <c r="B85" s="22"/>
      <c r="C85" s="36"/>
      <c r="D85" s="36"/>
    </row>
    <row r="86" spans="2:4" ht="12.75">
      <c r="B86" s="22"/>
      <c r="C86" s="36"/>
      <c r="D86" s="36"/>
    </row>
    <row r="87" spans="2:4" ht="12.75">
      <c r="B87" s="22"/>
      <c r="C87" s="36"/>
      <c r="D87" s="36"/>
    </row>
    <row r="88" spans="2:4" ht="12.75">
      <c r="B88" s="22"/>
      <c r="C88" s="36"/>
      <c r="D88" s="36"/>
    </row>
    <row r="89" spans="2:4" ht="12.75">
      <c r="B89" s="22"/>
      <c r="C89" s="36"/>
      <c r="D89" s="36"/>
    </row>
    <row r="90" spans="2:4" ht="12.75">
      <c r="B90" s="22"/>
      <c r="C90" s="36"/>
      <c r="D90" s="36"/>
    </row>
    <row r="91" spans="2:4" ht="12.75">
      <c r="B91" s="22"/>
      <c r="C91" s="36"/>
      <c r="D91" s="36"/>
    </row>
    <row r="92" spans="2:4" ht="12.75">
      <c r="B92" s="22"/>
      <c r="C92" s="36"/>
      <c r="D92" s="36"/>
    </row>
    <row r="93" spans="2:4" ht="12.75">
      <c r="B93" s="22"/>
      <c r="C93" s="36"/>
      <c r="D93" s="36"/>
    </row>
    <row r="94" spans="2:4" ht="12.75">
      <c r="B94" s="22"/>
      <c r="C94" s="36"/>
      <c r="D94" s="36"/>
    </row>
    <row r="95" spans="2:4" ht="12.75">
      <c r="B95" s="22"/>
      <c r="C95" s="36"/>
      <c r="D95" s="36"/>
    </row>
    <row r="96" spans="2:4" ht="12.75">
      <c r="B96" s="22"/>
      <c r="C96" s="36"/>
      <c r="D96" s="36"/>
    </row>
    <row r="97" spans="2:4" ht="12.75">
      <c r="B97" s="22"/>
      <c r="C97" s="36"/>
      <c r="D97" s="36"/>
    </row>
    <row r="98" spans="2:4" ht="12.75">
      <c r="B98" s="22"/>
      <c r="C98" s="36"/>
      <c r="D98" s="36"/>
    </row>
    <row r="99" spans="2:4" ht="12.75">
      <c r="B99" s="22"/>
      <c r="C99" s="36"/>
      <c r="D99" s="36"/>
    </row>
    <row r="100" spans="2:4" ht="12.75">
      <c r="B100" s="22"/>
      <c r="C100" s="36"/>
      <c r="D100" s="36"/>
    </row>
    <row r="101" spans="2:4" ht="12.75">
      <c r="B101" s="22"/>
      <c r="C101" s="36"/>
      <c r="D101" s="36"/>
    </row>
    <row r="102" spans="2:4" ht="12.75">
      <c r="B102" s="22"/>
      <c r="C102" s="36"/>
      <c r="D102" s="36"/>
    </row>
    <row r="103" spans="2:4" ht="12.75">
      <c r="B103" s="22"/>
      <c r="C103" s="36"/>
      <c r="D103" s="36"/>
    </row>
    <row r="104" spans="2:4" ht="12.75">
      <c r="B104" s="22"/>
      <c r="C104" s="36"/>
      <c r="D104" s="36"/>
    </row>
    <row r="105" spans="2:4" ht="12.75">
      <c r="B105" s="22"/>
      <c r="C105" s="36"/>
      <c r="D105" s="36"/>
    </row>
    <row r="106" spans="2:4" ht="12.75">
      <c r="B106" s="22"/>
      <c r="C106" s="36"/>
      <c r="D106" s="36"/>
    </row>
    <row r="107" spans="2:4" ht="12.75">
      <c r="B107" s="22"/>
      <c r="C107" s="36"/>
      <c r="D107" s="36"/>
    </row>
    <row r="108" spans="2:4" ht="12.75">
      <c r="B108" s="22"/>
      <c r="C108" s="36"/>
      <c r="D108" s="36"/>
    </row>
    <row r="109" spans="2:4" ht="12.75">
      <c r="B109" s="22"/>
      <c r="C109" s="36"/>
      <c r="D109" s="36"/>
    </row>
  </sheetData>
  <sheetProtection/>
  <mergeCells count="11">
    <mergeCell ref="E6:J6"/>
    <mergeCell ref="K6:K7"/>
    <mergeCell ref="L6:L7"/>
    <mergeCell ref="A1:L1"/>
    <mergeCell ref="A3:L3"/>
    <mergeCell ref="A4:L4"/>
    <mergeCell ref="A5:L5"/>
    <mergeCell ref="A6:A7"/>
    <mergeCell ref="B6:B7"/>
    <mergeCell ref="C6:C7"/>
    <mergeCell ref="D6:D7"/>
  </mergeCells>
  <conditionalFormatting sqref="E8:J31">
    <cfRule type="cellIs" priority="1" dxfId="0" operator="greaterThanOrEqual" stopIfTrue="1">
      <formula>200</formula>
    </cfRule>
  </conditionalFormatting>
  <printOptions/>
  <pageMargins left="0.35433070866141736" right="0.1968503937007874" top="0.7874015748031497" bottom="0.984251968503937" header="0" footer="0"/>
  <pageSetup horizontalDpi="200" verticalDpi="2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9"/>
  <sheetViews>
    <sheetView zoomScale="130" zoomScaleNormal="130" zoomScalePageLayoutView="0" workbookViewId="0" topLeftCell="A4">
      <selection activeCell="B17" sqref="B17"/>
    </sheetView>
  </sheetViews>
  <sheetFormatPr defaultColWidth="9.140625" defaultRowHeight="12.75"/>
  <cols>
    <col min="1" max="1" width="5.140625" style="2" customWidth="1"/>
    <col min="2" max="2" width="24.28125" style="18" customWidth="1"/>
    <col min="3" max="4" width="10.7109375" style="37" customWidth="1"/>
    <col min="5" max="10" width="6.7109375" style="2" customWidth="1"/>
    <col min="11" max="11" width="7.00390625" style="2" customWidth="1"/>
    <col min="12" max="12" width="8.140625" style="2" bestFit="1" customWidth="1"/>
    <col min="13" max="16384" width="9.140625" style="2" customWidth="1"/>
  </cols>
  <sheetData>
    <row r="1" spans="1:12" ht="17.25">
      <c r="A1" s="368" t="s">
        <v>17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70"/>
    </row>
    <row r="2" spans="1:12" ht="5.25" customHeight="1">
      <c r="A2" s="38"/>
      <c r="B2" s="39"/>
      <c r="C2" s="39"/>
      <c r="D2" s="39"/>
      <c r="E2" s="40"/>
      <c r="F2" s="40"/>
      <c r="G2" s="40"/>
      <c r="H2" s="40"/>
      <c r="I2" s="40"/>
      <c r="J2" s="40"/>
      <c r="K2" s="40"/>
      <c r="L2" s="41"/>
    </row>
    <row r="3" spans="1:12" ht="17.25" customHeight="1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9"/>
    </row>
    <row r="4" spans="1:12" ht="17.25" customHeight="1" thickBot="1">
      <c r="A4" s="362" t="s">
        <v>28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4"/>
    </row>
    <row r="5" spans="1:12" ht="15.75" thickBot="1">
      <c r="A5" s="359" t="s">
        <v>154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1"/>
    </row>
    <row r="6" spans="1:12" ht="12.75" customHeight="1" thickBot="1">
      <c r="A6" s="384" t="s">
        <v>0</v>
      </c>
      <c r="B6" s="386" t="s">
        <v>4</v>
      </c>
      <c r="C6" s="395" t="s">
        <v>11</v>
      </c>
      <c r="D6" s="408" t="s">
        <v>46</v>
      </c>
      <c r="E6" s="389" t="s">
        <v>6</v>
      </c>
      <c r="F6" s="389"/>
      <c r="G6" s="389"/>
      <c r="H6" s="389"/>
      <c r="I6" s="389"/>
      <c r="J6" s="400"/>
      <c r="K6" s="397" t="s">
        <v>9</v>
      </c>
      <c r="L6" s="382" t="s">
        <v>10</v>
      </c>
    </row>
    <row r="7" spans="1:12" ht="16.5" customHeight="1" thickBot="1">
      <c r="A7" s="385"/>
      <c r="B7" s="387"/>
      <c r="C7" s="399"/>
      <c r="D7" s="409"/>
      <c r="E7" s="30" t="s">
        <v>1</v>
      </c>
      <c r="F7" s="7" t="s">
        <v>7</v>
      </c>
      <c r="G7" s="7" t="s">
        <v>2</v>
      </c>
      <c r="H7" s="7" t="s">
        <v>8</v>
      </c>
      <c r="I7" s="7" t="s">
        <v>5</v>
      </c>
      <c r="J7" s="8" t="s">
        <v>3</v>
      </c>
      <c r="K7" s="398"/>
      <c r="L7" s="383"/>
    </row>
    <row r="8" spans="1:12" s="3" customFormat="1" ht="15.75" customHeight="1">
      <c r="A8" s="128">
        <f>A7+1</f>
        <v>1</v>
      </c>
      <c r="B8" s="258" t="s">
        <v>32</v>
      </c>
      <c r="C8" s="248" t="s">
        <v>27</v>
      </c>
      <c r="D8" s="237" t="s">
        <v>47</v>
      </c>
      <c r="E8" s="130">
        <v>267</v>
      </c>
      <c r="F8" s="131">
        <v>161</v>
      </c>
      <c r="G8" s="131">
        <v>256</v>
      </c>
      <c r="H8" s="132">
        <v>191</v>
      </c>
      <c r="I8" s="131">
        <v>212</v>
      </c>
      <c r="J8" s="133">
        <v>215</v>
      </c>
      <c r="K8" s="124">
        <f aca="true" t="shared" si="0" ref="K8:K22">SUM(E8:J8)</f>
        <v>1302</v>
      </c>
      <c r="L8" s="134">
        <f aca="true" t="shared" si="1" ref="L8:L22">IF(K8&gt;0,AVERAGE(E8:J8),0)</f>
        <v>217</v>
      </c>
    </row>
    <row r="9" spans="1:12" s="3" customFormat="1" ht="15.75" customHeight="1">
      <c r="A9" s="135">
        <f>A8+1</f>
        <v>2</v>
      </c>
      <c r="B9" s="259" t="s">
        <v>79</v>
      </c>
      <c r="C9" s="249" t="s">
        <v>66</v>
      </c>
      <c r="D9" s="169" t="s">
        <v>47</v>
      </c>
      <c r="E9" s="137">
        <v>170</v>
      </c>
      <c r="F9" s="138">
        <v>229</v>
      </c>
      <c r="G9" s="138">
        <v>179</v>
      </c>
      <c r="H9" s="139">
        <v>192</v>
      </c>
      <c r="I9" s="138">
        <v>224</v>
      </c>
      <c r="J9" s="140">
        <v>248</v>
      </c>
      <c r="K9" s="125">
        <f t="shared" si="0"/>
        <v>1242</v>
      </c>
      <c r="L9" s="141">
        <f t="shared" si="1"/>
        <v>207</v>
      </c>
    </row>
    <row r="10" spans="1:12" s="3" customFormat="1" ht="15.75" customHeight="1">
      <c r="A10" s="135">
        <f>A9+1</f>
        <v>3</v>
      </c>
      <c r="B10" s="259" t="s">
        <v>35</v>
      </c>
      <c r="C10" s="249" t="s">
        <v>142</v>
      </c>
      <c r="D10" s="169" t="s">
        <v>47</v>
      </c>
      <c r="E10" s="137">
        <v>189</v>
      </c>
      <c r="F10" s="138">
        <v>200</v>
      </c>
      <c r="G10" s="138">
        <v>204</v>
      </c>
      <c r="H10" s="139">
        <v>213</v>
      </c>
      <c r="I10" s="138">
        <v>216</v>
      </c>
      <c r="J10" s="140">
        <v>210</v>
      </c>
      <c r="K10" s="125">
        <f t="shared" si="0"/>
        <v>1232</v>
      </c>
      <c r="L10" s="141">
        <f t="shared" si="1"/>
        <v>205.33333333333334</v>
      </c>
    </row>
    <row r="11" spans="1:12" s="3" customFormat="1" ht="15.75" customHeight="1">
      <c r="A11" s="135">
        <f aca="true" t="shared" si="2" ref="A11:A31">A10+1</f>
        <v>4</v>
      </c>
      <c r="B11" s="260" t="s">
        <v>31</v>
      </c>
      <c r="C11" s="250" t="s">
        <v>103</v>
      </c>
      <c r="D11" s="220" t="s">
        <v>47</v>
      </c>
      <c r="E11" s="144">
        <v>235</v>
      </c>
      <c r="F11" s="145">
        <v>191</v>
      </c>
      <c r="G11" s="145">
        <v>192</v>
      </c>
      <c r="H11" s="146">
        <v>199</v>
      </c>
      <c r="I11" s="145">
        <v>181</v>
      </c>
      <c r="J11" s="147">
        <v>220</v>
      </c>
      <c r="K11" s="126">
        <f t="shared" si="0"/>
        <v>1218</v>
      </c>
      <c r="L11" s="148">
        <f t="shared" si="1"/>
        <v>203</v>
      </c>
    </row>
    <row r="12" spans="1:12" s="3" customFormat="1" ht="15.75" customHeight="1">
      <c r="A12" s="135">
        <f t="shared" si="2"/>
        <v>5</v>
      </c>
      <c r="B12" s="259" t="s">
        <v>159</v>
      </c>
      <c r="C12" s="249" t="s">
        <v>142</v>
      </c>
      <c r="D12" s="169" t="s">
        <v>56</v>
      </c>
      <c r="E12" s="137">
        <v>214</v>
      </c>
      <c r="F12" s="138">
        <v>191</v>
      </c>
      <c r="G12" s="138">
        <v>194</v>
      </c>
      <c r="H12" s="139">
        <v>219</v>
      </c>
      <c r="I12" s="138">
        <v>174</v>
      </c>
      <c r="J12" s="140">
        <v>183</v>
      </c>
      <c r="K12" s="125">
        <f t="shared" si="0"/>
        <v>1175</v>
      </c>
      <c r="L12" s="141">
        <f t="shared" si="1"/>
        <v>195.83333333333334</v>
      </c>
    </row>
    <row r="13" spans="1:12" s="3" customFormat="1" ht="15.75" customHeight="1">
      <c r="A13" s="135">
        <f t="shared" si="2"/>
        <v>6</v>
      </c>
      <c r="B13" s="259" t="s">
        <v>160</v>
      </c>
      <c r="C13" s="249" t="s">
        <v>150</v>
      </c>
      <c r="D13" s="169" t="s">
        <v>47</v>
      </c>
      <c r="E13" s="137">
        <v>182</v>
      </c>
      <c r="F13" s="138">
        <v>211</v>
      </c>
      <c r="G13" s="138">
        <v>170</v>
      </c>
      <c r="H13" s="139">
        <v>156</v>
      </c>
      <c r="I13" s="138">
        <v>208</v>
      </c>
      <c r="J13" s="140">
        <v>177</v>
      </c>
      <c r="K13" s="125">
        <f t="shared" si="0"/>
        <v>1104</v>
      </c>
      <c r="L13" s="141">
        <f t="shared" si="1"/>
        <v>184</v>
      </c>
    </row>
    <row r="14" spans="1:12" s="3" customFormat="1" ht="15.75" customHeight="1">
      <c r="A14" s="135">
        <f t="shared" si="2"/>
        <v>7</v>
      </c>
      <c r="B14" s="259" t="s">
        <v>77</v>
      </c>
      <c r="C14" s="249" t="s">
        <v>66</v>
      </c>
      <c r="D14" s="220" t="s">
        <v>56</v>
      </c>
      <c r="E14" s="137">
        <v>178</v>
      </c>
      <c r="F14" s="138">
        <v>161</v>
      </c>
      <c r="G14" s="138">
        <v>203</v>
      </c>
      <c r="H14" s="139">
        <v>179</v>
      </c>
      <c r="I14" s="138">
        <v>191</v>
      </c>
      <c r="J14" s="140">
        <v>183</v>
      </c>
      <c r="K14" s="125">
        <f t="shared" si="0"/>
        <v>1095</v>
      </c>
      <c r="L14" s="141">
        <f t="shared" si="1"/>
        <v>182.5</v>
      </c>
    </row>
    <row r="15" spans="1:12" s="3" customFormat="1" ht="15.75" customHeight="1">
      <c r="A15" s="135">
        <f t="shared" si="2"/>
        <v>8</v>
      </c>
      <c r="B15" s="136" t="s">
        <v>127</v>
      </c>
      <c r="C15" s="249" t="s">
        <v>142</v>
      </c>
      <c r="D15" s="220" t="s">
        <v>47</v>
      </c>
      <c r="E15" s="144">
        <v>219</v>
      </c>
      <c r="F15" s="145">
        <v>192</v>
      </c>
      <c r="G15" s="145">
        <v>126</v>
      </c>
      <c r="H15" s="146">
        <v>164</v>
      </c>
      <c r="I15" s="145">
        <v>209</v>
      </c>
      <c r="J15" s="147">
        <v>174</v>
      </c>
      <c r="K15" s="126">
        <f t="shared" si="0"/>
        <v>1084</v>
      </c>
      <c r="L15" s="148">
        <f t="shared" si="1"/>
        <v>180.66666666666666</v>
      </c>
    </row>
    <row r="16" spans="1:12" s="3" customFormat="1" ht="15.75" customHeight="1">
      <c r="A16" s="135">
        <f t="shared" si="2"/>
        <v>9</v>
      </c>
      <c r="B16" s="259" t="s">
        <v>145</v>
      </c>
      <c r="C16" s="249" t="s">
        <v>149</v>
      </c>
      <c r="D16" s="169" t="s">
        <v>47</v>
      </c>
      <c r="E16" s="137">
        <v>166</v>
      </c>
      <c r="F16" s="138">
        <v>197</v>
      </c>
      <c r="G16" s="138">
        <v>181</v>
      </c>
      <c r="H16" s="139">
        <v>159</v>
      </c>
      <c r="I16" s="138">
        <v>201</v>
      </c>
      <c r="J16" s="140">
        <v>167</v>
      </c>
      <c r="K16" s="125">
        <f t="shared" si="0"/>
        <v>1071</v>
      </c>
      <c r="L16" s="141">
        <f t="shared" si="1"/>
        <v>178.5</v>
      </c>
    </row>
    <row r="17" spans="1:12" s="3" customFormat="1" ht="15.75" customHeight="1">
      <c r="A17" s="135">
        <f t="shared" si="2"/>
        <v>10</v>
      </c>
      <c r="B17" s="259" t="s">
        <v>71</v>
      </c>
      <c r="C17" s="249" t="s">
        <v>89</v>
      </c>
      <c r="D17" s="169" t="s">
        <v>48</v>
      </c>
      <c r="E17" s="137">
        <v>115</v>
      </c>
      <c r="F17" s="138">
        <v>180</v>
      </c>
      <c r="G17" s="138">
        <v>170</v>
      </c>
      <c r="H17" s="139">
        <v>213</v>
      </c>
      <c r="I17" s="138">
        <v>203</v>
      </c>
      <c r="J17" s="140">
        <v>169</v>
      </c>
      <c r="K17" s="125">
        <f t="shared" si="0"/>
        <v>1050</v>
      </c>
      <c r="L17" s="141">
        <f t="shared" si="1"/>
        <v>175</v>
      </c>
    </row>
    <row r="18" spans="1:12" s="3" customFormat="1" ht="15.75" customHeight="1">
      <c r="A18" s="135">
        <f t="shared" si="2"/>
        <v>11</v>
      </c>
      <c r="B18" s="259" t="s">
        <v>111</v>
      </c>
      <c r="C18" s="249" t="s">
        <v>142</v>
      </c>
      <c r="D18" s="169" t="s">
        <v>143</v>
      </c>
      <c r="E18" s="137">
        <v>173</v>
      </c>
      <c r="F18" s="138">
        <v>173</v>
      </c>
      <c r="G18" s="138">
        <v>189</v>
      </c>
      <c r="H18" s="139">
        <v>181</v>
      </c>
      <c r="I18" s="138">
        <v>149</v>
      </c>
      <c r="J18" s="140">
        <v>162</v>
      </c>
      <c r="K18" s="125">
        <f t="shared" si="0"/>
        <v>1027</v>
      </c>
      <c r="L18" s="141">
        <f t="shared" si="1"/>
        <v>171.16666666666666</v>
      </c>
    </row>
    <row r="19" spans="1:12" s="3" customFormat="1" ht="15.75" customHeight="1">
      <c r="A19" s="135">
        <f t="shared" si="2"/>
        <v>12</v>
      </c>
      <c r="B19" s="259" t="s">
        <v>51</v>
      </c>
      <c r="C19" s="249" t="s">
        <v>60</v>
      </c>
      <c r="D19" s="169" t="s">
        <v>48</v>
      </c>
      <c r="E19" s="137">
        <v>177</v>
      </c>
      <c r="F19" s="138">
        <v>170</v>
      </c>
      <c r="G19" s="138">
        <v>166</v>
      </c>
      <c r="H19" s="139">
        <v>131</v>
      </c>
      <c r="I19" s="138">
        <v>183</v>
      </c>
      <c r="J19" s="140">
        <v>178</v>
      </c>
      <c r="K19" s="125">
        <f t="shared" si="0"/>
        <v>1005</v>
      </c>
      <c r="L19" s="141">
        <f t="shared" si="1"/>
        <v>167.5</v>
      </c>
    </row>
    <row r="20" spans="1:12" s="3" customFormat="1" ht="15.75" customHeight="1">
      <c r="A20" s="135">
        <f t="shared" si="2"/>
        <v>13</v>
      </c>
      <c r="B20" s="259" t="s">
        <v>147</v>
      </c>
      <c r="C20" s="249" t="s">
        <v>150</v>
      </c>
      <c r="D20" s="169" t="s">
        <v>47</v>
      </c>
      <c r="E20" s="137">
        <v>144</v>
      </c>
      <c r="F20" s="138">
        <v>165</v>
      </c>
      <c r="G20" s="138">
        <v>152</v>
      </c>
      <c r="H20" s="139">
        <v>149</v>
      </c>
      <c r="I20" s="138">
        <v>183</v>
      </c>
      <c r="J20" s="140">
        <v>158</v>
      </c>
      <c r="K20" s="125">
        <f t="shared" si="0"/>
        <v>951</v>
      </c>
      <c r="L20" s="141">
        <f t="shared" si="1"/>
        <v>158.5</v>
      </c>
    </row>
    <row r="21" spans="1:12" s="3" customFormat="1" ht="15.75" customHeight="1">
      <c r="A21" s="135">
        <f t="shared" si="2"/>
        <v>14</v>
      </c>
      <c r="B21" s="259" t="s">
        <v>59</v>
      </c>
      <c r="C21" s="249" t="s">
        <v>60</v>
      </c>
      <c r="D21" s="169" t="s">
        <v>49</v>
      </c>
      <c r="E21" s="137">
        <v>155</v>
      </c>
      <c r="F21" s="138">
        <v>138</v>
      </c>
      <c r="G21" s="138">
        <v>122</v>
      </c>
      <c r="H21" s="139">
        <v>144</v>
      </c>
      <c r="I21" s="138">
        <v>166</v>
      </c>
      <c r="J21" s="140">
        <v>184</v>
      </c>
      <c r="K21" s="125">
        <f t="shared" si="0"/>
        <v>909</v>
      </c>
      <c r="L21" s="141">
        <f t="shared" si="1"/>
        <v>151.5</v>
      </c>
    </row>
    <row r="22" spans="1:12" s="3" customFormat="1" ht="15.75" customHeight="1">
      <c r="A22" s="135">
        <f t="shared" si="2"/>
        <v>15</v>
      </c>
      <c r="B22" s="136" t="s">
        <v>123</v>
      </c>
      <c r="C22" s="249" t="s">
        <v>103</v>
      </c>
      <c r="D22" s="169" t="s">
        <v>47</v>
      </c>
      <c r="E22" s="137">
        <v>204</v>
      </c>
      <c r="F22" s="138">
        <v>157</v>
      </c>
      <c r="G22" s="138">
        <v>195</v>
      </c>
      <c r="H22" s="139">
        <v>144</v>
      </c>
      <c r="I22" s="138">
        <v>0</v>
      </c>
      <c r="J22" s="140">
        <v>0</v>
      </c>
      <c r="K22" s="125">
        <f t="shared" si="0"/>
        <v>700</v>
      </c>
      <c r="L22" s="141">
        <f t="shared" si="1"/>
        <v>116.66666666666667</v>
      </c>
    </row>
    <row r="23" spans="1:12" s="3" customFormat="1" ht="15.75" customHeight="1">
      <c r="A23" s="135">
        <f t="shared" si="2"/>
        <v>16</v>
      </c>
      <c r="B23" s="136"/>
      <c r="C23" s="156"/>
      <c r="D23" s="169"/>
      <c r="E23" s="137"/>
      <c r="F23" s="138"/>
      <c r="G23" s="138"/>
      <c r="H23" s="139"/>
      <c r="I23" s="138"/>
      <c r="J23" s="140"/>
      <c r="K23" s="125">
        <f aca="true" t="shared" si="3" ref="K23:K31">SUM(E23:J23)</f>
        <v>0</v>
      </c>
      <c r="L23" s="141">
        <f aca="true" t="shared" si="4" ref="L23:L31">IF(K23&gt;0,AVERAGE(E23:J23),0)</f>
        <v>0</v>
      </c>
    </row>
    <row r="24" spans="1:12" s="3" customFormat="1" ht="15.75" customHeight="1">
      <c r="A24" s="135">
        <f t="shared" si="2"/>
        <v>17</v>
      </c>
      <c r="B24" s="136"/>
      <c r="C24" s="156"/>
      <c r="D24" s="169"/>
      <c r="E24" s="137"/>
      <c r="F24" s="138"/>
      <c r="G24" s="138"/>
      <c r="H24" s="139"/>
      <c r="I24" s="138"/>
      <c r="J24" s="140"/>
      <c r="K24" s="125">
        <f t="shared" si="3"/>
        <v>0</v>
      </c>
      <c r="L24" s="141">
        <f t="shared" si="4"/>
        <v>0</v>
      </c>
    </row>
    <row r="25" spans="1:12" s="3" customFormat="1" ht="15.75" customHeight="1">
      <c r="A25" s="135">
        <f t="shared" si="2"/>
        <v>18</v>
      </c>
      <c r="B25" s="136"/>
      <c r="C25" s="156"/>
      <c r="D25" s="169"/>
      <c r="E25" s="137"/>
      <c r="F25" s="138"/>
      <c r="G25" s="138"/>
      <c r="H25" s="139"/>
      <c r="I25" s="138"/>
      <c r="J25" s="140"/>
      <c r="K25" s="125">
        <f t="shared" si="3"/>
        <v>0</v>
      </c>
      <c r="L25" s="141">
        <f t="shared" si="4"/>
        <v>0</v>
      </c>
    </row>
    <row r="26" spans="1:12" s="3" customFormat="1" ht="15.75" customHeight="1">
      <c r="A26" s="135">
        <f t="shared" si="2"/>
        <v>19</v>
      </c>
      <c r="B26" s="136"/>
      <c r="C26" s="156"/>
      <c r="D26" s="169"/>
      <c r="E26" s="137"/>
      <c r="F26" s="138"/>
      <c r="G26" s="138"/>
      <c r="H26" s="139"/>
      <c r="I26" s="138"/>
      <c r="J26" s="140"/>
      <c r="K26" s="125">
        <f t="shared" si="3"/>
        <v>0</v>
      </c>
      <c r="L26" s="141">
        <f t="shared" si="4"/>
        <v>0</v>
      </c>
    </row>
    <row r="27" spans="1:12" s="3" customFormat="1" ht="15.75" customHeight="1">
      <c r="A27" s="135">
        <f t="shared" si="2"/>
        <v>20</v>
      </c>
      <c r="B27" s="136"/>
      <c r="C27" s="156"/>
      <c r="D27" s="169"/>
      <c r="E27" s="137"/>
      <c r="F27" s="138"/>
      <c r="G27" s="138"/>
      <c r="H27" s="139"/>
      <c r="I27" s="138"/>
      <c r="J27" s="140"/>
      <c r="K27" s="125">
        <f t="shared" si="3"/>
        <v>0</v>
      </c>
      <c r="L27" s="141">
        <f t="shared" si="4"/>
        <v>0</v>
      </c>
    </row>
    <row r="28" spans="1:12" s="3" customFormat="1" ht="15.75" customHeight="1">
      <c r="A28" s="135">
        <f t="shared" si="2"/>
        <v>21</v>
      </c>
      <c r="B28" s="136"/>
      <c r="C28" s="156"/>
      <c r="D28" s="169"/>
      <c r="E28" s="137"/>
      <c r="F28" s="138"/>
      <c r="G28" s="138"/>
      <c r="H28" s="139"/>
      <c r="I28" s="138"/>
      <c r="J28" s="140"/>
      <c r="K28" s="125">
        <f t="shared" si="3"/>
        <v>0</v>
      </c>
      <c r="L28" s="141">
        <f t="shared" si="4"/>
        <v>0</v>
      </c>
    </row>
    <row r="29" spans="1:12" s="3" customFormat="1" ht="15.75" customHeight="1">
      <c r="A29" s="135">
        <f t="shared" si="2"/>
        <v>22</v>
      </c>
      <c r="B29" s="143"/>
      <c r="C29" s="158"/>
      <c r="D29" s="220"/>
      <c r="E29" s="137"/>
      <c r="F29" s="138"/>
      <c r="G29" s="138"/>
      <c r="H29" s="139"/>
      <c r="I29" s="138"/>
      <c r="J29" s="140"/>
      <c r="K29" s="125">
        <f t="shared" si="3"/>
        <v>0</v>
      </c>
      <c r="L29" s="141">
        <f t="shared" si="4"/>
        <v>0</v>
      </c>
    </row>
    <row r="30" spans="1:12" s="3" customFormat="1" ht="15.75" customHeight="1">
      <c r="A30" s="135">
        <f t="shared" si="2"/>
        <v>23</v>
      </c>
      <c r="B30" s="198"/>
      <c r="C30" s="156"/>
      <c r="D30" s="169"/>
      <c r="E30" s="137"/>
      <c r="F30" s="138"/>
      <c r="G30" s="138"/>
      <c r="H30" s="139"/>
      <c r="I30" s="138"/>
      <c r="J30" s="140"/>
      <c r="K30" s="125">
        <f t="shared" si="3"/>
        <v>0</v>
      </c>
      <c r="L30" s="141">
        <f t="shared" si="4"/>
        <v>0</v>
      </c>
    </row>
    <row r="31" spans="1:12" ht="15.75" customHeight="1" thickBot="1">
      <c r="A31" s="135">
        <f t="shared" si="2"/>
        <v>24</v>
      </c>
      <c r="B31" s="150"/>
      <c r="C31" s="159"/>
      <c r="D31" s="170"/>
      <c r="E31" s="151"/>
      <c r="F31" s="152"/>
      <c r="G31" s="152"/>
      <c r="H31" s="153"/>
      <c r="I31" s="152"/>
      <c r="J31" s="154"/>
      <c r="K31" s="127">
        <f t="shared" si="3"/>
        <v>0</v>
      </c>
      <c r="L31" s="155">
        <f t="shared" si="4"/>
        <v>0</v>
      </c>
    </row>
    <row r="32" spans="2:4" ht="12.75">
      <c r="B32" s="22"/>
      <c r="C32" s="36"/>
      <c r="D32" s="36"/>
    </row>
    <row r="33" spans="2:4" ht="12.75">
      <c r="B33" s="22"/>
      <c r="C33" s="36"/>
      <c r="D33" s="36"/>
    </row>
    <row r="34" spans="2:4" ht="12.75">
      <c r="B34" s="22"/>
      <c r="C34" s="36"/>
      <c r="D34" s="36"/>
    </row>
    <row r="35" spans="2:4" ht="12.75">
      <c r="B35" s="22"/>
      <c r="C35" s="36"/>
      <c r="D35" s="36"/>
    </row>
    <row r="36" spans="2:4" ht="12.75">
      <c r="B36" s="22"/>
      <c r="C36" s="36"/>
      <c r="D36" s="36"/>
    </row>
    <row r="37" spans="2:4" ht="12.75">
      <c r="B37" s="22"/>
      <c r="C37" s="36"/>
      <c r="D37" s="36"/>
    </row>
    <row r="38" spans="2:4" ht="12.75">
      <c r="B38" s="22"/>
      <c r="C38" s="36"/>
      <c r="D38" s="36"/>
    </row>
    <row r="39" spans="2:4" ht="12.75">
      <c r="B39" s="22"/>
      <c r="C39" s="36"/>
      <c r="D39" s="36"/>
    </row>
    <row r="40" spans="2:4" ht="12.75">
      <c r="B40" s="22"/>
      <c r="C40" s="36"/>
      <c r="D40" s="36"/>
    </row>
    <row r="41" spans="2:4" ht="12.75">
      <c r="B41" s="22"/>
      <c r="C41" s="36"/>
      <c r="D41" s="36"/>
    </row>
    <row r="42" spans="2:4" ht="12.75">
      <c r="B42" s="22"/>
      <c r="C42" s="36"/>
      <c r="D42" s="36"/>
    </row>
    <row r="43" spans="2:4" ht="12.75">
      <c r="B43" s="22"/>
      <c r="C43" s="36"/>
      <c r="D43" s="36"/>
    </row>
    <row r="44" spans="2:4" ht="12.75">
      <c r="B44" s="22"/>
      <c r="C44" s="36"/>
      <c r="D44" s="36"/>
    </row>
    <row r="45" spans="2:4" ht="12.75">
      <c r="B45" s="22"/>
      <c r="C45" s="36"/>
      <c r="D45" s="36"/>
    </row>
    <row r="46" spans="2:4" ht="12.75">
      <c r="B46" s="22"/>
      <c r="C46" s="36"/>
      <c r="D46" s="36"/>
    </row>
    <row r="47" spans="2:4" ht="12.75">
      <c r="B47" s="22"/>
      <c r="C47" s="36"/>
      <c r="D47" s="36"/>
    </row>
    <row r="48" spans="2:4" ht="12.75">
      <c r="B48" s="22"/>
      <c r="C48" s="36"/>
      <c r="D48" s="36"/>
    </row>
    <row r="49" spans="2:4" ht="12.75">
      <c r="B49" s="22"/>
      <c r="C49" s="36"/>
      <c r="D49" s="36"/>
    </row>
    <row r="50" spans="2:4" ht="12.75">
      <c r="B50" s="22"/>
      <c r="C50" s="36"/>
      <c r="D50" s="36"/>
    </row>
    <row r="51" spans="2:4" ht="12.75">
      <c r="B51" s="22"/>
      <c r="C51" s="36"/>
      <c r="D51" s="36"/>
    </row>
    <row r="52" spans="2:4" ht="12.75">
      <c r="B52" s="22"/>
      <c r="C52" s="36"/>
      <c r="D52" s="36"/>
    </row>
    <row r="53" spans="2:4" ht="12.75">
      <c r="B53" s="22"/>
      <c r="C53" s="36"/>
      <c r="D53" s="36"/>
    </row>
    <row r="54" spans="2:4" ht="12.75">
      <c r="B54" s="22"/>
      <c r="C54" s="36"/>
      <c r="D54" s="36"/>
    </row>
    <row r="55" spans="2:4" ht="12.75">
      <c r="B55" s="22"/>
      <c r="C55" s="36"/>
      <c r="D55" s="36"/>
    </row>
    <row r="56" spans="2:4" ht="12.75">
      <c r="B56" s="22"/>
      <c r="C56" s="36"/>
      <c r="D56" s="36"/>
    </row>
    <row r="57" spans="2:4" ht="12.75">
      <c r="B57" s="22"/>
      <c r="C57" s="36"/>
      <c r="D57" s="36"/>
    </row>
    <row r="58" spans="2:4" ht="12.75">
      <c r="B58" s="22"/>
      <c r="C58" s="36"/>
      <c r="D58" s="36"/>
    </row>
    <row r="59" spans="2:4" ht="12.75">
      <c r="B59" s="22"/>
      <c r="C59" s="36"/>
      <c r="D59" s="36"/>
    </row>
    <row r="60" spans="2:4" ht="12.75">
      <c r="B60" s="22"/>
      <c r="C60" s="36"/>
      <c r="D60" s="36"/>
    </row>
    <row r="61" spans="2:4" ht="12.75">
      <c r="B61" s="22"/>
      <c r="C61" s="36"/>
      <c r="D61" s="36"/>
    </row>
    <row r="62" spans="2:4" ht="12.75">
      <c r="B62" s="22"/>
      <c r="C62" s="36"/>
      <c r="D62" s="36"/>
    </row>
    <row r="63" spans="2:4" ht="12.75">
      <c r="B63" s="22"/>
      <c r="C63" s="36"/>
      <c r="D63" s="36"/>
    </row>
    <row r="64" spans="2:4" ht="12.75">
      <c r="B64" s="22"/>
      <c r="C64" s="36"/>
      <c r="D64" s="36"/>
    </row>
    <row r="65" spans="2:4" ht="12.75">
      <c r="B65" s="22"/>
      <c r="C65" s="36"/>
      <c r="D65" s="36"/>
    </row>
    <row r="66" spans="2:4" ht="12.75">
      <c r="B66" s="22"/>
      <c r="C66" s="36"/>
      <c r="D66" s="36"/>
    </row>
    <row r="67" spans="2:4" ht="12.75">
      <c r="B67" s="22"/>
      <c r="C67" s="36"/>
      <c r="D67" s="36"/>
    </row>
    <row r="68" spans="2:4" ht="12.75">
      <c r="B68" s="22"/>
      <c r="C68" s="36"/>
      <c r="D68" s="36"/>
    </row>
    <row r="69" spans="2:4" ht="12.75">
      <c r="B69" s="22"/>
      <c r="C69" s="36"/>
      <c r="D69" s="36"/>
    </row>
    <row r="70" spans="2:4" ht="12.75">
      <c r="B70" s="22"/>
      <c r="C70" s="36"/>
      <c r="D70" s="36"/>
    </row>
    <row r="71" spans="2:4" ht="12.75">
      <c r="B71" s="22"/>
      <c r="C71" s="36"/>
      <c r="D71" s="36"/>
    </row>
    <row r="72" spans="2:4" ht="12.75">
      <c r="B72" s="22"/>
      <c r="C72" s="36"/>
      <c r="D72" s="36"/>
    </row>
    <row r="73" spans="2:4" ht="12.75">
      <c r="B73" s="22"/>
      <c r="C73" s="36"/>
      <c r="D73" s="36"/>
    </row>
    <row r="74" spans="2:4" ht="12.75">
      <c r="B74" s="22"/>
      <c r="C74" s="36"/>
      <c r="D74" s="36"/>
    </row>
    <row r="75" spans="2:4" ht="12.75">
      <c r="B75" s="22"/>
      <c r="C75" s="36"/>
      <c r="D75" s="36"/>
    </row>
    <row r="76" spans="2:4" ht="12.75">
      <c r="B76" s="22"/>
      <c r="C76" s="36"/>
      <c r="D76" s="36"/>
    </row>
    <row r="77" spans="2:4" ht="12.75">
      <c r="B77" s="22"/>
      <c r="C77" s="36"/>
      <c r="D77" s="36"/>
    </row>
    <row r="78" spans="2:4" ht="12.75">
      <c r="B78" s="22"/>
      <c r="C78" s="36"/>
      <c r="D78" s="36"/>
    </row>
    <row r="79" spans="2:4" ht="12.75">
      <c r="B79" s="22"/>
      <c r="C79" s="36"/>
      <c r="D79" s="36"/>
    </row>
    <row r="80" spans="2:4" ht="12.75">
      <c r="B80" s="22"/>
      <c r="C80" s="36"/>
      <c r="D80" s="36"/>
    </row>
    <row r="81" spans="2:4" ht="12.75">
      <c r="B81" s="22"/>
      <c r="C81" s="36"/>
      <c r="D81" s="36"/>
    </row>
    <row r="82" spans="2:4" ht="12.75">
      <c r="B82" s="22"/>
      <c r="C82" s="36"/>
      <c r="D82" s="36"/>
    </row>
    <row r="83" spans="2:4" ht="12.75">
      <c r="B83" s="22"/>
      <c r="C83" s="36"/>
      <c r="D83" s="36"/>
    </row>
    <row r="84" spans="2:4" ht="12.75">
      <c r="B84" s="22"/>
      <c r="C84" s="36"/>
      <c r="D84" s="36"/>
    </row>
    <row r="85" spans="2:4" ht="12.75">
      <c r="B85" s="22"/>
      <c r="C85" s="36"/>
      <c r="D85" s="36"/>
    </row>
    <row r="86" spans="2:4" ht="12.75">
      <c r="B86" s="22"/>
      <c r="C86" s="36"/>
      <c r="D86" s="36"/>
    </row>
    <row r="87" spans="2:4" ht="12.75">
      <c r="B87" s="22"/>
      <c r="C87" s="36"/>
      <c r="D87" s="36"/>
    </row>
    <row r="88" spans="2:4" ht="12.75">
      <c r="B88" s="22"/>
      <c r="C88" s="36"/>
      <c r="D88" s="36"/>
    </row>
    <row r="89" spans="2:4" ht="12.75">
      <c r="B89" s="22"/>
      <c r="C89" s="36"/>
      <c r="D89" s="36"/>
    </row>
    <row r="90" spans="2:4" ht="12.75">
      <c r="B90" s="22"/>
      <c r="C90" s="36"/>
      <c r="D90" s="36"/>
    </row>
    <row r="91" spans="2:4" ht="12.75">
      <c r="B91" s="22"/>
      <c r="C91" s="36"/>
      <c r="D91" s="36"/>
    </row>
    <row r="92" spans="2:4" ht="12.75">
      <c r="B92" s="22"/>
      <c r="C92" s="36"/>
      <c r="D92" s="36"/>
    </row>
    <row r="93" spans="2:4" ht="12.75">
      <c r="B93" s="22"/>
      <c r="C93" s="36"/>
      <c r="D93" s="36"/>
    </row>
    <row r="94" spans="2:4" ht="12.75">
      <c r="B94" s="22"/>
      <c r="C94" s="36"/>
      <c r="D94" s="36"/>
    </row>
    <row r="95" spans="2:4" ht="12.75">
      <c r="B95" s="22"/>
      <c r="C95" s="36"/>
      <c r="D95" s="36"/>
    </row>
    <row r="96" spans="2:4" ht="12.75">
      <c r="B96" s="22"/>
      <c r="C96" s="36"/>
      <c r="D96" s="36"/>
    </row>
    <row r="97" spans="2:4" ht="12.75">
      <c r="B97" s="22"/>
      <c r="C97" s="36"/>
      <c r="D97" s="36"/>
    </row>
    <row r="98" spans="2:4" ht="12.75">
      <c r="B98" s="22"/>
      <c r="C98" s="36"/>
      <c r="D98" s="36"/>
    </row>
    <row r="99" spans="2:4" ht="12.75">
      <c r="B99" s="22"/>
      <c r="C99" s="36"/>
      <c r="D99" s="36"/>
    </row>
    <row r="100" spans="2:4" ht="12.75">
      <c r="B100" s="22"/>
      <c r="C100" s="36"/>
      <c r="D100" s="36"/>
    </row>
    <row r="101" spans="2:4" ht="12.75">
      <c r="B101" s="22"/>
      <c r="C101" s="36"/>
      <c r="D101" s="36"/>
    </row>
    <row r="102" spans="2:4" ht="12.75">
      <c r="B102" s="22"/>
      <c r="C102" s="36"/>
      <c r="D102" s="36"/>
    </row>
    <row r="103" spans="2:4" ht="12.75">
      <c r="B103" s="22"/>
      <c r="C103" s="36"/>
      <c r="D103" s="36"/>
    </row>
    <row r="104" spans="2:4" ht="12.75">
      <c r="B104" s="22"/>
      <c r="C104" s="36"/>
      <c r="D104" s="36"/>
    </row>
    <row r="105" spans="2:4" ht="12.75">
      <c r="B105" s="22"/>
      <c r="C105" s="36"/>
      <c r="D105" s="36"/>
    </row>
    <row r="106" spans="2:4" ht="12.75">
      <c r="B106" s="22"/>
      <c r="C106" s="36"/>
      <c r="D106" s="36"/>
    </row>
    <row r="107" spans="2:4" ht="12.75">
      <c r="B107" s="22"/>
      <c r="C107" s="36"/>
      <c r="D107" s="36"/>
    </row>
    <row r="108" spans="2:4" ht="12.75">
      <c r="B108" s="22"/>
      <c r="C108" s="36"/>
      <c r="D108" s="36"/>
    </row>
    <row r="109" spans="2:4" ht="12.75">
      <c r="B109" s="22"/>
      <c r="C109" s="36"/>
      <c r="D109" s="36"/>
    </row>
  </sheetData>
  <sheetProtection/>
  <mergeCells count="11">
    <mergeCell ref="K6:K7"/>
    <mergeCell ref="L6:L7"/>
    <mergeCell ref="A1:L1"/>
    <mergeCell ref="A3:L3"/>
    <mergeCell ref="A4:L4"/>
    <mergeCell ref="A5:L5"/>
    <mergeCell ref="A6:A7"/>
    <mergeCell ref="B6:B7"/>
    <mergeCell ref="C6:C7"/>
    <mergeCell ref="D6:D7"/>
    <mergeCell ref="E6:J6"/>
  </mergeCells>
  <conditionalFormatting sqref="E8:J31">
    <cfRule type="cellIs" priority="1" dxfId="0" operator="greaterThanOrEqual" stopIfTrue="1">
      <formula>200</formula>
    </cfRule>
  </conditionalFormatting>
  <printOptions/>
  <pageMargins left="0.35433070866141736" right="0.1968503937007874" top="0.7874015748031497" bottom="0.984251968503937" header="0" footer="0"/>
  <pageSetup horizontalDpi="200" verticalDpi="2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9"/>
  <sheetViews>
    <sheetView zoomScale="130" zoomScaleNormal="130" zoomScalePageLayoutView="0" workbookViewId="0" topLeftCell="A1">
      <selection activeCell="G16" sqref="G16"/>
    </sheetView>
  </sheetViews>
  <sheetFormatPr defaultColWidth="9.140625" defaultRowHeight="12.75"/>
  <cols>
    <col min="1" max="1" width="5.140625" style="2" customWidth="1"/>
    <col min="2" max="2" width="24.28125" style="18" customWidth="1"/>
    <col min="3" max="4" width="10.7109375" style="37" customWidth="1"/>
    <col min="5" max="10" width="6.7109375" style="2" customWidth="1"/>
    <col min="11" max="11" width="7.00390625" style="2" customWidth="1"/>
    <col min="12" max="12" width="8.140625" style="2" bestFit="1" customWidth="1"/>
    <col min="13" max="16384" width="9.140625" style="2" customWidth="1"/>
  </cols>
  <sheetData>
    <row r="1" spans="1:12" ht="17.25">
      <c r="A1" s="368" t="s">
        <v>17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70"/>
    </row>
    <row r="2" spans="1:12" ht="5.25" customHeight="1">
      <c r="A2" s="38"/>
      <c r="B2" s="39"/>
      <c r="C2" s="39"/>
      <c r="D2" s="39"/>
      <c r="E2" s="40"/>
      <c r="F2" s="40"/>
      <c r="G2" s="40"/>
      <c r="H2" s="40"/>
      <c r="I2" s="40"/>
      <c r="J2" s="40"/>
      <c r="K2" s="40"/>
      <c r="L2" s="41"/>
    </row>
    <row r="3" spans="1:12" ht="17.25" customHeight="1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9"/>
    </row>
    <row r="4" spans="1:12" ht="17.25" customHeight="1" thickBot="1">
      <c r="A4" s="362" t="s">
        <v>28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4"/>
    </row>
    <row r="5" spans="1:12" ht="15.75" thickBot="1">
      <c r="A5" s="359" t="s">
        <v>155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1"/>
    </row>
    <row r="6" spans="1:12" ht="12.75" customHeight="1" thickBot="1">
      <c r="A6" s="384" t="s">
        <v>0</v>
      </c>
      <c r="B6" s="386" t="s">
        <v>4</v>
      </c>
      <c r="C6" s="395" t="s">
        <v>11</v>
      </c>
      <c r="D6" s="408" t="s">
        <v>46</v>
      </c>
      <c r="E6" s="389" t="s">
        <v>6</v>
      </c>
      <c r="F6" s="389"/>
      <c r="G6" s="389"/>
      <c r="H6" s="389"/>
      <c r="I6" s="389"/>
      <c r="J6" s="400"/>
      <c r="K6" s="397" t="s">
        <v>9</v>
      </c>
      <c r="L6" s="382" t="s">
        <v>10</v>
      </c>
    </row>
    <row r="7" spans="1:12" ht="16.5" customHeight="1" thickBot="1">
      <c r="A7" s="385"/>
      <c r="B7" s="387"/>
      <c r="C7" s="399"/>
      <c r="D7" s="409"/>
      <c r="E7" s="30" t="s">
        <v>1</v>
      </c>
      <c r="F7" s="7" t="s">
        <v>7</v>
      </c>
      <c r="G7" s="7" t="s">
        <v>2</v>
      </c>
      <c r="H7" s="7" t="s">
        <v>8</v>
      </c>
      <c r="I7" s="7" t="s">
        <v>5</v>
      </c>
      <c r="J7" s="8" t="s">
        <v>3</v>
      </c>
      <c r="K7" s="398"/>
      <c r="L7" s="383"/>
    </row>
    <row r="8" spans="1:12" s="3" customFormat="1" ht="15.75" customHeight="1">
      <c r="A8" s="128">
        <f>A7+1</f>
        <v>1</v>
      </c>
      <c r="B8" s="129" t="s">
        <v>34</v>
      </c>
      <c r="C8" s="248" t="s">
        <v>66</v>
      </c>
      <c r="D8" s="237" t="s">
        <v>47</v>
      </c>
      <c r="E8" s="130">
        <v>236</v>
      </c>
      <c r="F8" s="131">
        <v>148</v>
      </c>
      <c r="G8" s="131">
        <v>236</v>
      </c>
      <c r="H8" s="132">
        <v>202</v>
      </c>
      <c r="I8" s="131">
        <v>257</v>
      </c>
      <c r="J8" s="133">
        <v>205</v>
      </c>
      <c r="K8" s="124">
        <f aca="true" t="shared" si="0" ref="K8:K19">SUM(E8:J8)</f>
        <v>1284</v>
      </c>
      <c r="L8" s="134">
        <f aca="true" t="shared" si="1" ref="L8:L19">IF(K8&gt;0,AVERAGE(E8:J8),0)</f>
        <v>214</v>
      </c>
    </row>
    <row r="9" spans="1:12" s="3" customFormat="1" ht="15.75" customHeight="1">
      <c r="A9" s="135">
        <f>A8+1</f>
        <v>2</v>
      </c>
      <c r="B9" s="136" t="s">
        <v>166</v>
      </c>
      <c r="C9" s="156" t="s">
        <v>84</v>
      </c>
      <c r="D9" s="169" t="s">
        <v>49</v>
      </c>
      <c r="E9" s="137">
        <v>187</v>
      </c>
      <c r="F9" s="138">
        <v>185</v>
      </c>
      <c r="G9" s="138">
        <v>200</v>
      </c>
      <c r="H9" s="139">
        <v>200</v>
      </c>
      <c r="I9" s="138">
        <v>187</v>
      </c>
      <c r="J9" s="140">
        <v>200</v>
      </c>
      <c r="K9" s="125">
        <f t="shared" si="0"/>
        <v>1159</v>
      </c>
      <c r="L9" s="141">
        <f t="shared" si="1"/>
        <v>193.16666666666666</v>
      </c>
    </row>
    <row r="10" spans="1:12" s="3" customFormat="1" ht="15.75" customHeight="1">
      <c r="A10" s="135">
        <f>A9+1</f>
        <v>3</v>
      </c>
      <c r="B10" s="136" t="s">
        <v>43</v>
      </c>
      <c r="C10" s="249" t="s">
        <v>66</v>
      </c>
      <c r="D10" s="169" t="s">
        <v>47</v>
      </c>
      <c r="E10" s="137">
        <v>199</v>
      </c>
      <c r="F10" s="138">
        <v>152</v>
      </c>
      <c r="G10" s="138">
        <v>196</v>
      </c>
      <c r="H10" s="139">
        <v>203</v>
      </c>
      <c r="I10" s="138">
        <v>187</v>
      </c>
      <c r="J10" s="140">
        <v>203</v>
      </c>
      <c r="K10" s="125">
        <f t="shared" si="0"/>
        <v>1140</v>
      </c>
      <c r="L10" s="141">
        <f t="shared" si="1"/>
        <v>190</v>
      </c>
    </row>
    <row r="11" spans="1:12" s="3" customFormat="1" ht="15.75" customHeight="1">
      <c r="A11" s="135">
        <f aca="true" t="shared" si="2" ref="A11:A31">A10+1</f>
        <v>4</v>
      </c>
      <c r="B11" s="143" t="s">
        <v>129</v>
      </c>
      <c r="C11" s="250" t="s">
        <v>84</v>
      </c>
      <c r="D11" s="220" t="s">
        <v>56</v>
      </c>
      <c r="E11" s="144">
        <v>200</v>
      </c>
      <c r="F11" s="145">
        <v>161</v>
      </c>
      <c r="G11" s="145">
        <v>193</v>
      </c>
      <c r="H11" s="146">
        <v>225</v>
      </c>
      <c r="I11" s="145">
        <v>166</v>
      </c>
      <c r="J11" s="147">
        <v>164</v>
      </c>
      <c r="K11" s="126">
        <f t="shared" si="0"/>
        <v>1109</v>
      </c>
      <c r="L11" s="148">
        <f t="shared" si="1"/>
        <v>184.83333333333334</v>
      </c>
    </row>
    <row r="12" spans="1:12" s="3" customFormat="1" ht="15.75" customHeight="1">
      <c r="A12" s="135">
        <f t="shared" si="2"/>
        <v>5</v>
      </c>
      <c r="B12" s="136" t="s">
        <v>165</v>
      </c>
      <c r="C12" s="156" t="s">
        <v>68</v>
      </c>
      <c r="D12" s="169" t="s">
        <v>56</v>
      </c>
      <c r="E12" s="137">
        <v>181</v>
      </c>
      <c r="F12" s="138">
        <v>198</v>
      </c>
      <c r="G12" s="138">
        <v>174</v>
      </c>
      <c r="H12" s="139">
        <v>186</v>
      </c>
      <c r="I12" s="138">
        <v>160</v>
      </c>
      <c r="J12" s="140">
        <v>182</v>
      </c>
      <c r="K12" s="125">
        <f t="shared" si="0"/>
        <v>1081</v>
      </c>
      <c r="L12" s="141">
        <f t="shared" si="1"/>
        <v>180.16666666666666</v>
      </c>
    </row>
    <row r="13" spans="1:12" s="3" customFormat="1" ht="15.75" customHeight="1">
      <c r="A13" s="135">
        <f t="shared" si="2"/>
        <v>6</v>
      </c>
      <c r="B13" s="136" t="s">
        <v>161</v>
      </c>
      <c r="C13" s="249" t="s">
        <v>66</v>
      </c>
      <c r="D13" s="169" t="s">
        <v>49</v>
      </c>
      <c r="E13" s="137">
        <v>167</v>
      </c>
      <c r="F13" s="138">
        <v>192</v>
      </c>
      <c r="G13" s="138">
        <v>188</v>
      </c>
      <c r="H13" s="139">
        <v>202</v>
      </c>
      <c r="I13" s="138">
        <v>139</v>
      </c>
      <c r="J13" s="140">
        <v>190</v>
      </c>
      <c r="K13" s="125">
        <f t="shared" si="0"/>
        <v>1078</v>
      </c>
      <c r="L13" s="141">
        <f t="shared" si="1"/>
        <v>179.66666666666666</v>
      </c>
    </row>
    <row r="14" spans="1:12" s="3" customFormat="1" ht="15.75" customHeight="1">
      <c r="A14" s="135">
        <f t="shared" si="2"/>
        <v>7</v>
      </c>
      <c r="B14" s="136" t="s">
        <v>164</v>
      </c>
      <c r="C14" s="156" t="s">
        <v>84</v>
      </c>
      <c r="D14" s="220" t="s">
        <v>47</v>
      </c>
      <c r="E14" s="137">
        <v>192</v>
      </c>
      <c r="F14" s="138">
        <v>187</v>
      </c>
      <c r="G14" s="138">
        <v>205</v>
      </c>
      <c r="H14" s="139">
        <v>173</v>
      </c>
      <c r="I14" s="138">
        <v>155</v>
      </c>
      <c r="J14" s="140">
        <v>157</v>
      </c>
      <c r="K14" s="125">
        <f t="shared" si="0"/>
        <v>1069</v>
      </c>
      <c r="L14" s="141">
        <f t="shared" si="1"/>
        <v>178.16666666666666</v>
      </c>
    </row>
    <row r="15" spans="1:12" s="3" customFormat="1" ht="15.75" customHeight="1">
      <c r="A15" s="135">
        <f t="shared" si="2"/>
        <v>8</v>
      </c>
      <c r="B15" s="136" t="s">
        <v>162</v>
      </c>
      <c r="C15" s="249" t="s">
        <v>66</v>
      </c>
      <c r="D15" s="220" t="s">
        <v>56</v>
      </c>
      <c r="E15" s="144">
        <v>157</v>
      </c>
      <c r="F15" s="145">
        <v>190</v>
      </c>
      <c r="G15" s="145">
        <v>206</v>
      </c>
      <c r="H15" s="146">
        <v>188</v>
      </c>
      <c r="I15" s="145">
        <v>168</v>
      </c>
      <c r="J15" s="147">
        <v>137</v>
      </c>
      <c r="K15" s="126">
        <f t="shared" si="0"/>
        <v>1046</v>
      </c>
      <c r="L15" s="148">
        <f t="shared" si="1"/>
        <v>174.33333333333334</v>
      </c>
    </row>
    <row r="16" spans="1:12" s="3" customFormat="1" ht="15.75" customHeight="1">
      <c r="A16" s="135">
        <f t="shared" si="2"/>
        <v>9</v>
      </c>
      <c r="B16" s="136" t="s">
        <v>167</v>
      </c>
      <c r="C16" s="249" t="s">
        <v>103</v>
      </c>
      <c r="D16" s="169" t="s">
        <v>49</v>
      </c>
      <c r="E16" s="137">
        <v>143</v>
      </c>
      <c r="F16" s="138">
        <v>209</v>
      </c>
      <c r="G16" s="138">
        <v>158</v>
      </c>
      <c r="H16" s="139">
        <v>167</v>
      </c>
      <c r="I16" s="138">
        <v>167</v>
      </c>
      <c r="J16" s="140">
        <v>201</v>
      </c>
      <c r="K16" s="125">
        <f t="shared" si="0"/>
        <v>1045</v>
      </c>
      <c r="L16" s="141">
        <f t="shared" si="1"/>
        <v>174.16666666666666</v>
      </c>
    </row>
    <row r="17" spans="1:12" s="3" customFormat="1" ht="15.75" customHeight="1">
      <c r="A17" s="135">
        <f t="shared" si="2"/>
        <v>10</v>
      </c>
      <c r="B17" s="136" t="s">
        <v>58</v>
      </c>
      <c r="C17" s="249" t="s">
        <v>68</v>
      </c>
      <c r="D17" s="169" t="s">
        <v>49</v>
      </c>
      <c r="E17" s="137">
        <v>163</v>
      </c>
      <c r="F17" s="138">
        <v>144</v>
      </c>
      <c r="G17" s="138">
        <v>203</v>
      </c>
      <c r="H17" s="139">
        <v>167</v>
      </c>
      <c r="I17" s="138">
        <v>162</v>
      </c>
      <c r="J17" s="140">
        <v>183</v>
      </c>
      <c r="K17" s="125">
        <f t="shared" si="0"/>
        <v>1022</v>
      </c>
      <c r="L17" s="141">
        <f t="shared" si="1"/>
        <v>170.33333333333334</v>
      </c>
    </row>
    <row r="18" spans="1:12" s="3" customFormat="1" ht="15.75" customHeight="1">
      <c r="A18" s="135">
        <f t="shared" si="2"/>
        <v>11</v>
      </c>
      <c r="B18" s="136" t="s">
        <v>116</v>
      </c>
      <c r="C18" s="249" t="s">
        <v>95</v>
      </c>
      <c r="D18" s="169" t="s">
        <v>48</v>
      </c>
      <c r="E18" s="137">
        <v>194</v>
      </c>
      <c r="F18" s="138">
        <v>157</v>
      </c>
      <c r="G18" s="138">
        <v>142</v>
      </c>
      <c r="H18" s="139">
        <v>162</v>
      </c>
      <c r="I18" s="138">
        <v>176</v>
      </c>
      <c r="J18" s="140">
        <v>153</v>
      </c>
      <c r="K18" s="125">
        <f t="shared" si="0"/>
        <v>984</v>
      </c>
      <c r="L18" s="141">
        <f t="shared" si="1"/>
        <v>164</v>
      </c>
    </row>
    <row r="19" spans="1:12" s="3" customFormat="1" ht="15.75" customHeight="1">
      <c r="A19" s="135">
        <f t="shared" si="2"/>
        <v>12</v>
      </c>
      <c r="B19" s="136" t="s">
        <v>163</v>
      </c>
      <c r="C19" s="249" t="s">
        <v>95</v>
      </c>
      <c r="D19" s="169" t="s">
        <v>49</v>
      </c>
      <c r="E19" s="137">
        <v>164</v>
      </c>
      <c r="F19" s="138">
        <v>138</v>
      </c>
      <c r="G19" s="138">
        <v>185</v>
      </c>
      <c r="H19" s="139">
        <v>116</v>
      </c>
      <c r="I19" s="138">
        <v>177</v>
      </c>
      <c r="J19" s="140">
        <v>161</v>
      </c>
      <c r="K19" s="125">
        <f t="shared" si="0"/>
        <v>941</v>
      </c>
      <c r="L19" s="141">
        <f t="shared" si="1"/>
        <v>156.83333333333334</v>
      </c>
    </row>
    <row r="20" spans="1:12" s="3" customFormat="1" ht="15.75" customHeight="1">
      <c r="A20" s="135">
        <f t="shared" si="2"/>
        <v>13</v>
      </c>
      <c r="B20" s="136"/>
      <c r="C20" s="156"/>
      <c r="D20" s="169"/>
      <c r="E20" s="137"/>
      <c r="F20" s="138"/>
      <c r="G20" s="138"/>
      <c r="H20" s="139"/>
      <c r="I20" s="138"/>
      <c r="J20" s="140"/>
      <c r="K20" s="125"/>
      <c r="L20" s="141"/>
    </row>
    <row r="21" spans="1:12" s="3" customFormat="1" ht="15.75" customHeight="1">
      <c r="A21" s="135">
        <f t="shared" si="2"/>
        <v>14</v>
      </c>
      <c r="B21" s="136"/>
      <c r="C21" s="156"/>
      <c r="D21" s="169"/>
      <c r="E21" s="137"/>
      <c r="F21" s="138"/>
      <c r="G21" s="138"/>
      <c r="H21" s="139"/>
      <c r="I21" s="138"/>
      <c r="J21" s="140"/>
      <c r="K21" s="125"/>
      <c r="L21" s="141"/>
    </row>
    <row r="22" spans="1:12" s="3" customFormat="1" ht="15.75" customHeight="1">
      <c r="A22" s="135">
        <f t="shared" si="2"/>
        <v>15</v>
      </c>
      <c r="B22" s="136"/>
      <c r="C22" s="156"/>
      <c r="D22" s="169"/>
      <c r="E22" s="137"/>
      <c r="F22" s="138"/>
      <c r="G22" s="138"/>
      <c r="H22" s="139"/>
      <c r="I22" s="138"/>
      <c r="J22" s="140"/>
      <c r="K22" s="125"/>
      <c r="L22" s="141"/>
    </row>
    <row r="23" spans="1:12" s="3" customFormat="1" ht="15.75" customHeight="1">
      <c r="A23" s="135">
        <f t="shared" si="2"/>
        <v>16</v>
      </c>
      <c r="B23" s="136"/>
      <c r="C23" s="156"/>
      <c r="D23" s="169"/>
      <c r="E23" s="137"/>
      <c r="F23" s="138"/>
      <c r="G23" s="138"/>
      <c r="H23" s="139"/>
      <c r="I23" s="138"/>
      <c r="J23" s="140"/>
      <c r="K23" s="125"/>
      <c r="L23" s="141"/>
    </row>
    <row r="24" spans="1:12" s="3" customFormat="1" ht="15.75" customHeight="1">
      <c r="A24" s="135">
        <f t="shared" si="2"/>
        <v>17</v>
      </c>
      <c r="B24" s="136"/>
      <c r="C24" s="156"/>
      <c r="D24" s="169"/>
      <c r="E24" s="137"/>
      <c r="F24" s="138"/>
      <c r="G24" s="138"/>
      <c r="H24" s="139"/>
      <c r="I24" s="138"/>
      <c r="J24" s="140"/>
      <c r="K24" s="125"/>
      <c r="L24" s="141"/>
    </row>
    <row r="25" spans="1:12" s="3" customFormat="1" ht="15.75" customHeight="1">
      <c r="A25" s="135">
        <f t="shared" si="2"/>
        <v>18</v>
      </c>
      <c r="B25" s="136"/>
      <c r="C25" s="156"/>
      <c r="D25" s="169"/>
      <c r="E25" s="137"/>
      <c r="F25" s="138"/>
      <c r="G25" s="138"/>
      <c r="H25" s="139"/>
      <c r="I25" s="138"/>
      <c r="J25" s="140"/>
      <c r="K25" s="125"/>
      <c r="L25" s="141"/>
    </row>
    <row r="26" spans="1:12" s="3" customFormat="1" ht="15.75" customHeight="1">
      <c r="A26" s="135">
        <f t="shared" si="2"/>
        <v>19</v>
      </c>
      <c r="B26" s="136"/>
      <c r="C26" s="156"/>
      <c r="D26" s="169"/>
      <c r="E26" s="137"/>
      <c r="F26" s="138"/>
      <c r="G26" s="138"/>
      <c r="H26" s="139"/>
      <c r="I26" s="138"/>
      <c r="J26" s="140"/>
      <c r="K26" s="125"/>
      <c r="L26" s="141"/>
    </row>
    <row r="27" spans="1:12" s="3" customFormat="1" ht="15.75" customHeight="1">
      <c r="A27" s="135">
        <f t="shared" si="2"/>
        <v>20</v>
      </c>
      <c r="B27" s="136"/>
      <c r="C27" s="156"/>
      <c r="D27" s="169"/>
      <c r="E27" s="137"/>
      <c r="F27" s="138"/>
      <c r="G27" s="138"/>
      <c r="H27" s="139"/>
      <c r="I27" s="138"/>
      <c r="J27" s="140"/>
      <c r="K27" s="125">
        <f>SUM(E27:J27)</f>
        <v>0</v>
      </c>
      <c r="L27" s="141">
        <f>IF(K27&gt;0,AVERAGE(E27:J27),0)</f>
        <v>0</v>
      </c>
    </row>
    <row r="28" spans="1:12" s="3" customFormat="1" ht="15.75" customHeight="1">
      <c r="A28" s="135">
        <f t="shared" si="2"/>
        <v>21</v>
      </c>
      <c r="B28" s="136"/>
      <c r="C28" s="156"/>
      <c r="D28" s="169"/>
      <c r="E28" s="137"/>
      <c r="F28" s="138"/>
      <c r="G28" s="138"/>
      <c r="H28" s="139"/>
      <c r="I28" s="138"/>
      <c r="J28" s="140"/>
      <c r="K28" s="125">
        <f>SUM(E28:J28)</f>
        <v>0</v>
      </c>
      <c r="L28" s="141">
        <f>IF(K28&gt;0,AVERAGE(E28:J28),0)</f>
        <v>0</v>
      </c>
    </row>
    <row r="29" spans="1:12" s="3" customFormat="1" ht="15.75" customHeight="1">
      <c r="A29" s="135">
        <f t="shared" si="2"/>
        <v>22</v>
      </c>
      <c r="B29" s="143"/>
      <c r="C29" s="158"/>
      <c r="D29" s="220"/>
      <c r="E29" s="137"/>
      <c r="F29" s="138"/>
      <c r="G29" s="138"/>
      <c r="H29" s="139"/>
      <c r="I29" s="138"/>
      <c r="J29" s="140"/>
      <c r="K29" s="125">
        <f>SUM(E29:J29)</f>
        <v>0</v>
      </c>
      <c r="L29" s="141">
        <f>IF(K29&gt;0,AVERAGE(E29:J29),0)</f>
        <v>0</v>
      </c>
    </row>
    <row r="30" spans="1:12" s="3" customFormat="1" ht="15.75" customHeight="1">
      <c r="A30" s="135">
        <f t="shared" si="2"/>
        <v>23</v>
      </c>
      <c r="B30" s="198"/>
      <c r="C30" s="156"/>
      <c r="D30" s="169"/>
      <c r="E30" s="137"/>
      <c r="F30" s="138"/>
      <c r="G30" s="138"/>
      <c r="H30" s="139"/>
      <c r="I30" s="138"/>
      <c r="J30" s="140"/>
      <c r="K30" s="125">
        <f>SUM(E30:J30)</f>
        <v>0</v>
      </c>
      <c r="L30" s="141">
        <f>IF(K30&gt;0,AVERAGE(E30:J30),0)</f>
        <v>0</v>
      </c>
    </row>
    <row r="31" spans="1:12" ht="15.75" customHeight="1" thickBot="1">
      <c r="A31" s="135">
        <f t="shared" si="2"/>
        <v>24</v>
      </c>
      <c r="B31" s="150"/>
      <c r="C31" s="159"/>
      <c r="D31" s="170"/>
      <c r="E31" s="151"/>
      <c r="F31" s="152"/>
      <c r="G31" s="152"/>
      <c r="H31" s="153"/>
      <c r="I31" s="152"/>
      <c r="J31" s="154"/>
      <c r="K31" s="127">
        <f>SUM(E31:J31)</f>
        <v>0</v>
      </c>
      <c r="L31" s="155">
        <f>IF(K31&gt;0,AVERAGE(E31:J31),0)</f>
        <v>0</v>
      </c>
    </row>
    <row r="32" spans="2:4" ht="12.75">
      <c r="B32" s="22"/>
      <c r="C32" s="36"/>
      <c r="D32" s="36"/>
    </row>
    <row r="33" spans="2:4" ht="12.75">
      <c r="B33" s="22"/>
      <c r="C33" s="36"/>
      <c r="D33" s="36"/>
    </row>
    <row r="34" spans="2:4" ht="12.75">
      <c r="B34" s="22"/>
      <c r="C34" s="36"/>
      <c r="D34" s="36"/>
    </row>
    <row r="35" spans="2:4" ht="12.75">
      <c r="B35" s="22"/>
      <c r="C35" s="36"/>
      <c r="D35" s="36"/>
    </row>
    <row r="36" spans="2:4" ht="12.75">
      <c r="B36" s="22"/>
      <c r="C36" s="36"/>
      <c r="D36" s="36"/>
    </row>
    <row r="37" spans="2:4" ht="12.75">
      <c r="B37" s="22"/>
      <c r="C37" s="36"/>
      <c r="D37" s="36"/>
    </row>
    <row r="38" spans="2:4" ht="12.75">
      <c r="B38" s="22"/>
      <c r="C38" s="36"/>
      <c r="D38" s="36"/>
    </row>
    <row r="39" spans="2:4" ht="12.75">
      <c r="B39" s="22"/>
      <c r="C39" s="36"/>
      <c r="D39" s="36"/>
    </row>
    <row r="40" spans="2:4" ht="12.75">
      <c r="B40" s="22"/>
      <c r="C40" s="36"/>
      <c r="D40" s="36"/>
    </row>
    <row r="41" spans="2:4" ht="12.75">
      <c r="B41" s="22"/>
      <c r="C41" s="36"/>
      <c r="D41" s="36"/>
    </row>
    <row r="42" spans="2:4" ht="12.75">
      <c r="B42" s="22"/>
      <c r="C42" s="36"/>
      <c r="D42" s="36"/>
    </row>
    <row r="43" spans="2:4" ht="12.75">
      <c r="B43" s="22"/>
      <c r="C43" s="36"/>
      <c r="D43" s="36"/>
    </row>
    <row r="44" spans="2:4" ht="12.75">
      <c r="B44" s="22"/>
      <c r="C44" s="36"/>
      <c r="D44" s="36"/>
    </row>
    <row r="45" spans="2:4" ht="12.75">
      <c r="B45" s="22"/>
      <c r="C45" s="36"/>
      <c r="D45" s="36"/>
    </row>
    <row r="46" spans="2:4" ht="12.75">
      <c r="B46" s="22"/>
      <c r="C46" s="36"/>
      <c r="D46" s="36"/>
    </row>
    <row r="47" spans="2:4" ht="12.75">
      <c r="B47" s="22"/>
      <c r="C47" s="36"/>
      <c r="D47" s="36"/>
    </row>
    <row r="48" spans="2:4" ht="12.75">
      <c r="B48" s="22"/>
      <c r="C48" s="36"/>
      <c r="D48" s="36"/>
    </row>
    <row r="49" spans="2:4" ht="12.75">
      <c r="B49" s="22"/>
      <c r="C49" s="36"/>
      <c r="D49" s="36"/>
    </row>
    <row r="50" spans="2:4" ht="12.75">
      <c r="B50" s="22"/>
      <c r="C50" s="36"/>
      <c r="D50" s="36"/>
    </row>
    <row r="51" spans="2:4" ht="12.75">
      <c r="B51" s="22"/>
      <c r="C51" s="36"/>
      <c r="D51" s="36"/>
    </row>
    <row r="52" spans="2:4" ht="12.75">
      <c r="B52" s="22"/>
      <c r="C52" s="36"/>
      <c r="D52" s="36"/>
    </row>
    <row r="53" spans="2:4" ht="12.75">
      <c r="B53" s="22"/>
      <c r="C53" s="36"/>
      <c r="D53" s="36"/>
    </row>
    <row r="54" spans="2:4" ht="12.75">
      <c r="B54" s="22"/>
      <c r="C54" s="36"/>
      <c r="D54" s="36"/>
    </row>
    <row r="55" spans="2:4" ht="12.75">
      <c r="B55" s="22"/>
      <c r="C55" s="36"/>
      <c r="D55" s="36"/>
    </row>
    <row r="56" spans="2:4" ht="12.75">
      <c r="B56" s="22"/>
      <c r="C56" s="36"/>
      <c r="D56" s="36"/>
    </row>
    <row r="57" spans="2:4" ht="12.75">
      <c r="B57" s="22"/>
      <c r="C57" s="36"/>
      <c r="D57" s="36"/>
    </row>
    <row r="58" spans="2:4" ht="12.75">
      <c r="B58" s="22"/>
      <c r="C58" s="36"/>
      <c r="D58" s="36"/>
    </row>
    <row r="59" spans="2:4" ht="12.75">
      <c r="B59" s="22"/>
      <c r="C59" s="36"/>
      <c r="D59" s="36"/>
    </row>
    <row r="60" spans="2:4" ht="12.75">
      <c r="B60" s="22"/>
      <c r="C60" s="36"/>
      <c r="D60" s="36"/>
    </row>
    <row r="61" spans="2:4" ht="12.75">
      <c r="B61" s="22"/>
      <c r="C61" s="36"/>
      <c r="D61" s="36"/>
    </row>
    <row r="62" spans="2:4" ht="12.75">
      <c r="B62" s="22"/>
      <c r="C62" s="36"/>
      <c r="D62" s="36"/>
    </row>
    <row r="63" spans="2:4" ht="12.75">
      <c r="B63" s="22"/>
      <c r="C63" s="36"/>
      <c r="D63" s="36"/>
    </row>
    <row r="64" spans="2:4" ht="12.75">
      <c r="B64" s="22"/>
      <c r="C64" s="36"/>
      <c r="D64" s="36"/>
    </row>
    <row r="65" spans="2:4" ht="12.75">
      <c r="B65" s="22"/>
      <c r="C65" s="36"/>
      <c r="D65" s="36"/>
    </row>
    <row r="66" spans="2:4" ht="12.75">
      <c r="B66" s="22"/>
      <c r="C66" s="36"/>
      <c r="D66" s="36"/>
    </row>
    <row r="67" spans="2:4" ht="12.75">
      <c r="B67" s="22"/>
      <c r="C67" s="36"/>
      <c r="D67" s="36"/>
    </row>
    <row r="68" spans="2:4" ht="12.75">
      <c r="B68" s="22"/>
      <c r="C68" s="36"/>
      <c r="D68" s="36"/>
    </row>
    <row r="69" spans="2:4" ht="12.75">
      <c r="B69" s="22"/>
      <c r="C69" s="36"/>
      <c r="D69" s="36"/>
    </row>
    <row r="70" spans="2:4" ht="12.75">
      <c r="B70" s="22"/>
      <c r="C70" s="36"/>
      <c r="D70" s="36"/>
    </row>
    <row r="71" spans="2:4" ht="12.75">
      <c r="B71" s="22"/>
      <c r="C71" s="36"/>
      <c r="D71" s="36"/>
    </row>
    <row r="72" spans="2:4" ht="12.75">
      <c r="B72" s="22"/>
      <c r="C72" s="36"/>
      <c r="D72" s="36"/>
    </row>
    <row r="73" spans="2:4" ht="12.75">
      <c r="B73" s="22"/>
      <c r="C73" s="36"/>
      <c r="D73" s="36"/>
    </row>
    <row r="74" spans="2:4" ht="12.75">
      <c r="B74" s="22"/>
      <c r="C74" s="36"/>
      <c r="D74" s="36"/>
    </row>
    <row r="75" spans="2:4" ht="12.75">
      <c r="B75" s="22"/>
      <c r="C75" s="36"/>
      <c r="D75" s="36"/>
    </row>
    <row r="76" spans="2:4" ht="12.75">
      <c r="B76" s="22"/>
      <c r="C76" s="36"/>
      <c r="D76" s="36"/>
    </row>
    <row r="77" spans="2:4" ht="12.75">
      <c r="B77" s="22"/>
      <c r="C77" s="36"/>
      <c r="D77" s="36"/>
    </row>
    <row r="78" spans="2:4" ht="12.75">
      <c r="B78" s="22"/>
      <c r="C78" s="36"/>
      <c r="D78" s="36"/>
    </row>
    <row r="79" spans="2:4" ht="12.75">
      <c r="B79" s="22"/>
      <c r="C79" s="36"/>
      <c r="D79" s="36"/>
    </row>
    <row r="80" spans="2:4" ht="12.75">
      <c r="B80" s="22"/>
      <c r="C80" s="36"/>
      <c r="D80" s="36"/>
    </row>
    <row r="81" spans="2:4" ht="12.75">
      <c r="B81" s="22"/>
      <c r="C81" s="36"/>
      <c r="D81" s="36"/>
    </row>
    <row r="82" spans="2:4" ht="12.75">
      <c r="B82" s="22"/>
      <c r="C82" s="36"/>
      <c r="D82" s="36"/>
    </row>
    <row r="83" spans="2:4" ht="12.75">
      <c r="B83" s="22"/>
      <c r="C83" s="36"/>
      <c r="D83" s="36"/>
    </row>
    <row r="84" spans="2:4" ht="12.75">
      <c r="B84" s="22"/>
      <c r="C84" s="36"/>
      <c r="D84" s="36"/>
    </row>
    <row r="85" spans="2:4" ht="12.75">
      <c r="B85" s="22"/>
      <c r="C85" s="36"/>
      <c r="D85" s="36"/>
    </row>
    <row r="86" spans="2:4" ht="12.75">
      <c r="B86" s="22"/>
      <c r="C86" s="36"/>
      <c r="D86" s="36"/>
    </row>
    <row r="87" spans="2:4" ht="12.75">
      <c r="B87" s="22"/>
      <c r="C87" s="36"/>
      <c r="D87" s="36"/>
    </row>
    <row r="88" spans="2:4" ht="12.75">
      <c r="B88" s="22"/>
      <c r="C88" s="36"/>
      <c r="D88" s="36"/>
    </row>
    <row r="89" spans="2:4" ht="12.75">
      <c r="B89" s="22"/>
      <c r="C89" s="36"/>
      <c r="D89" s="36"/>
    </row>
    <row r="90" spans="2:4" ht="12.75">
      <c r="B90" s="22"/>
      <c r="C90" s="36"/>
      <c r="D90" s="36"/>
    </row>
    <row r="91" spans="2:4" ht="12.75">
      <c r="B91" s="22"/>
      <c r="C91" s="36"/>
      <c r="D91" s="36"/>
    </row>
    <row r="92" spans="2:4" ht="12.75">
      <c r="B92" s="22"/>
      <c r="C92" s="36"/>
      <c r="D92" s="36"/>
    </row>
    <row r="93" spans="2:4" ht="12.75">
      <c r="B93" s="22"/>
      <c r="C93" s="36"/>
      <c r="D93" s="36"/>
    </row>
    <row r="94" spans="2:4" ht="12.75">
      <c r="B94" s="22"/>
      <c r="C94" s="36"/>
      <c r="D94" s="36"/>
    </row>
    <row r="95" spans="2:4" ht="12.75">
      <c r="B95" s="22"/>
      <c r="C95" s="36"/>
      <c r="D95" s="36"/>
    </row>
    <row r="96" spans="2:4" ht="12.75">
      <c r="B96" s="22"/>
      <c r="C96" s="36"/>
      <c r="D96" s="36"/>
    </row>
    <row r="97" spans="2:4" ht="12.75">
      <c r="B97" s="22"/>
      <c r="C97" s="36"/>
      <c r="D97" s="36"/>
    </row>
    <row r="98" spans="2:4" ht="12.75">
      <c r="B98" s="22"/>
      <c r="C98" s="36"/>
      <c r="D98" s="36"/>
    </row>
    <row r="99" spans="2:4" ht="12.75">
      <c r="B99" s="22"/>
      <c r="C99" s="36"/>
      <c r="D99" s="36"/>
    </row>
    <row r="100" spans="2:4" ht="12.75">
      <c r="B100" s="22"/>
      <c r="C100" s="36"/>
      <c r="D100" s="36"/>
    </row>
    <row r="101" spans="2:4" ht="12.75">
      <c r="B101" s="22"/>
      <c r="C101" s="36"/>
      <c r="D101" s="36"/>
    </row>
    <row r="102" spans="2:4" ht="12.75">
      <c r="B102" s="22"/>
      <c r="C102" s="36"/>
      <c r="D102" s="36"/>
    </row>
    <row r="103" spans="2:4" ht="12.75">
      <c r="B103" s="22"/>
      <c r="C103" s="36"/>
      <c r="D103" s="36"/>
    </row>
    <row r="104" spans="2:4" ht="12.75">
      <c r="B104" s="22"/>
      <c r="C104" s="36"/>
      <c r="D104" s="36"/>
    </row>
    <row r="105" spans="2:4" ht="12.75">
      <c r="B105" s="22"/>
      <c r="C105" s="36"/>
      <c r="D105" s="36"/>
    </row>
    <row r="106" spans="2:4" ht="12.75">
      <c r="B106" s="22"/>
      <c r="C106" s="36"/>
      <c r="D106" s="36"/>
    </row>
    <row r="107" spans="2:4" ht="12.75">
      <c r="B107" s="22"/>
      <c r="C107" s="36"/>
      <c r="D107" s="36"/>
    </row>
    <row r="108" spans="2:4" ht="12.75">
      <c r="B108" s="22"/>
      <c r="C108" s="36"/>
      <c r="D108" s="36"/>
    </row>
    <row r="109" spans="2:4" ht="12.75">
      <c r="B109" s="22"/>
      <c r="C109" s="36"/>
      <c r="D109" s="36"/>
    </row>
  </sheetData>
  <sheetProtection/>
  <mergeCells count="11">
    <mergeCell ref="K6:K7"/>
    <mergeCell ref="L6:L7"/>
    <mergeCell ref="A1:L1"/>
    <mergeCell ref="A3:L3"/>
    <mergeCell ref="A4:L4"/>
    <mergeCell ref="A5:L5"/>
    <mergeCell ref="A6:A7"/>
    <mergeCell ref="B6:B7"/>
    <mergeCell ref="C6:C7"/>
    <mergeCell ref="D6:D7"/>
    <mergeCell ref="E6:J6"/>
  </mergeCells>
  <conditionalFormatting sqref="E8:J31">
    <cfRule type="cellIs" priority="1" dxfId="0" operator="greaterThanOrEqual" stopIfTrue="1">
      <formula>200</formula>
    </cfRule>
  </conditionalFormatting>
  <printOptions/>
  <pageMargins left="0.35433070866141736" right="0.1968503937007874" top="0.7874015748031497" bottom="0.984251968503937" header="0" footer="0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R79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5.28125" style="2" customWidth="1"/>
    <col min="2" max="2" width="25.7109375" style="18" bestFit="1" customWidth="1"/>
    <col min="3" max="3" width="14.8515625" style="37" customWidth="1"/>
    <col min="4" max="4" width="9.7109375" style="2" customWidth="1"/>
    <col min="5" max="11" width="9.8515625" style="2" customWidth="1"/>
    <col min="12" max="12" width="9.7109375" style="2" customWidth="1"/>
    <col min="13" max="14" width="10.7109375" style="2" customWidth="1"/>
    <col min="15" max="16384" width="9.140625" style="2" customWidth="1"/>
  </cols>
  <sheetData>
    <row r="1" spans="1:14" ht="17.25">
      <c r="A1" s="368" t="s">
        <v>117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70"/>
    </row>
    <row r="2" spans="1:14" ht="5.25" customHeight="1">
      <c r="A2" s="9"/>
      <c r="B2" s="20"/>
      <c r="C2" s="20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5.25" customHeight="1" thickBot="1">
      <c r="A3" s="9"/>
      <c r="B3" s="20"/>
      <c r="C3" s="20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8" thickBot="1">
      <c r="A4" s="365" t="s">
        <v>92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7"/>
    </row>
    <row r="5" spans="1:14" ht="7.5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5.75" thickBot="1">
      <c r="A6" s="359" t="s">
        <v>215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1"/>
    </row>
    <row r="7" spans="1:18" ht="12.75" customHeight="1" thickBot="1">
      <c r="A7" s="384" t="s">
        <v>0</v>
      </c>
      <c r="B7" s="386" t="s">
        <v>4</v>
      </c>
      <c r="C7" s="386" t="s">
        <v>11</v>
      </c>
      <c r="D7" s="388" t="s">
        <v>18</v>
      </c>
      <c r="E7" s="389"/>
      <c r="F7" s="389"/>
      <c r="G7" s="389"/>
      <c r="H7" s="389"/>
      <c r="I7" s="389"/>
      <c r="J7" s="389"/>
      <c r="K7" s="389"/>
      <c r="L7" s="389"/>
      <c r="M7" s="380" t="s">
        <v>23</v>
      </c>
      <c r="N7" s="382" t="s">
        <v>22</v>
      </c>
      <c r="O7" s="380" t="s">
        <v>219</v>
      </c>
      <c r="P7" s="382" t="s">
        <v>220</v>
      </c>
      <c r="Q7" s="380" t="s">
        <v>221</v>
      </c>
      <c r="R7" s="382" t="s">
        <v>222</v>
      </c>
    </row>
    <row r="8" spans="1:18" ht="16.5" customHeight="1" thickBot="1">
      <c r="A8" s="385"/>
      <c r="B8" s="387"/>
      <c r="C8" s="387"/>
      <c r="D8" s="6" t="s">
        <v>1</v>
      </c>
      <c r="E8" s="7" t="s">
        <v>7</v>
      </c>
      <c r="F8" s="238" t="s">
        <v>2</v>
      </c>
      <c r="G8" s="238" t="s">
        <v>8</v>
      </c>
      <c r="H8" s="238" t="s">
        <v>5</v>
      </c>
      <c r="I8" s="238" t="s">
        <v>3</v>
      </c>
      <c r="J8" s="238" t="s">
        <v>153</v>
      </c>
      <c r="K8" s="238" t="s">
        <v>197</v>
      </c>
      <c r="L8" s="238" t="s">
        <v>198</v>
      </c>
      <c r="M8" s="381"/>
      <c r="N8" s="383"/>
      <c r="O8" s="381"/>
      <c r="P8" s="383"/>
      <c r="Q8" s="381"/>
      <c r="R8" s="383"/>
    </row>
    <row r="9" spans="1:18" s="3" customFormat="1" ht="14.25" customHeight="1">
      <c r="A9" s="191">
        <v>1</v>
      </c>
      <c r="B9" s="316" t="s">
        <v>34</v>
      </c>
      <c r="C9" s="326" t="s">
        <v>27</v>
      </c>
      <c r="D9" s="327">
        <v>1327</v>
      </c>
      <c r="E9" s="328">
        <v>1284</v>
      </c>
      <c r="F9" s="329">
        <v>1244</v>
      </c>
      <c r="G9" s="329">
        <v>1061</v>
      </c>
      <c r="H9" s="329"/>
      <c r="I9" s="329"/>
      <c r="J9" s="329"/>
      <c r="K9" s="329"/>
      <c r="L9" s="329"/>
      <c r="M9" s="330">
        <f aca="true" t="shared" si="0" ref="M9:M22">+IF(ISERROR(SUM(LARGE(D9:L9,1),LARGE(D9:L9,2))),0,SUM(LARGE(D9:L9,1),LARGE(D9:L9,2)))</f>
        <v>2611</v>
      </c>
      <c r="N9" s="331">
        <f aca="true" t="shared" si="1" ref="N9:N22">M9/12</f>
        <v>217.58333333333334</v>
      </c>
      <c r="O9" s="332">
        <v>1275</v>
      </c>
      <c r="P9" s="333">
        <f aca="true" t="shared" si="2" ref="P9:P21">O9/6</f>
        <v>212.5</v>
      </c>
      <c r="Q9" s="332">
        <f aca="true" t="shared" si="3" ref="Q9:Q21">M9+O9</f>
        <v>3886</v>
      </c>
      <c r="R9" s="333">
        <f aca="true" t="shared" si="4" ref="R9:R21">Q9/18</f>
        <v>215.88888888888889</v>
      </c>
    </row>
    <row r="10" spans="1:18" s="3" customFormat="1" ht="14.25" customHeight="1">
      <c r="A10" s="192">
        <f aca="true" t="shared" si="5" ref="A10:A35">A9+1</f>
        <v>2</v>
      </c>
      <c r="B10" s="136" t="s">
        <v>32</v>
      </c>
      <c r="C10" s="234" t="s">
        <v>27</v>
      </c>
      <c r="D10" s="162">
        <v>1319</v>
      </c>
      <c r="E10" s="163">
        <v>1247</v>
      </c>
      <c r="F10" s="164">
        <v>1302</v>
      </c>
      <c r="G10" s="164"/>
      <c r="H10" s="164"/>
      <c r="I10" s="164"/>
      <c r="J10" s="164"/>
      <c r="K10" s="164"/>
      <c r="L10" s="164"/>
      <c r="M10" s="88">
        <f t="shared" si="0"/>
        <v>2621</v>
      </c>
      <c r="N10" s="28">
        <f t="shared" si="1"/>
        <v>218.41666666666666</v>
      </c>
      <c r="O10" s="321">
        <v>1238</v>
      </c>
      <c r="P10" s="322">
        <f t="shared" si="2"/>
        <v>206.33333333333334</v>
      </c>
      <c r="Q10" s="321">
        <f t="shared" si="3"/>
        <v>3859</v>
      </c>
      <c r="R10" s="322">
        <f t="shared" si="4"/>
        <v>214.38888888888889</v>
      </c>
    </row>
    <row r="11" spans="1:18" s="3" customFormat="1" ht="14.25" customHeight="1">
      <c r="A11" s="192">
        <f t="shared" si="5"/>
        <v>3</v>
      </c>
      <c r="B11" s="143" t="s">
        <v>31</v>
      </c>
      <c r="C11" s="233" t="s">
        <v>26</v>
      </c>
      <c r="D11" s="162">
        <v>1335</v>
      </c>
      <c r="E11" s="163">
        <v>1205</v>
      </c>
      <c r="F11" s="164">
        <v>1218</v>
      </c>
      <c r="G11" s="164">
        <v>1278</v>
      </c>
      <c r="H11" s="164">
        <v>1068</v>
      </c>
      <c r="I11" s="164"/>
      <c r="J11" s="164"/>
      <c r="K11" s="164"/>
      <c r="L11" s="164"/>
      <c r="M11" s="88">
        <f t="shared" si="0"/>
        <v>2613</v>
      </c>
      <c r="N11" s="28">
        <f t="shared" si="1"/>
        <v>217.75</v>
      </c>
      <c r="O11" s="321">
        <v>1190</v>
      </c>
      <c r="P11" s="322">
        <f t="shared" si="2"/>
        <v>198.33333333333334</v>
      </c>
      <c r="Q11" s="321">
        <f t="shared" si="3"/>
        <v>3803</v>
      </c>
      <c r="R11" s="322">
        <f t="shared" si="4"/>
        <v>211.27777777777777</v>
      </c>
    </row>
    <row r="12" spans="1:18" s="3" customFormat="1" ht="14.25" customHeight="1">
      <c r="A12" s="192">
        <f t="shared" si="5"/>
        <v>4</v>
      </c>
      <c r="B12" s="143" t="s">
        <v>79</v>
      </c>
      <c r="C12" s="233" t="s">
        <v>66</v>
      </c>
      <c r="D12" s="162">
        <v>1153</v>
      </c>
      <c r="E12" s="163">
        <v>1242</v>
      </c>
      <c r="F12" s="164"/>
      <c r="G12" s="164"/>
      <c r="H12" s="164"/>
      <c r="I12" s="164"/>
      <c r="J12" s="164"/>
      <c r="K12" s="164"/>
      <c r="L12" s="164"/>
      <c r="M12" s="88">
        <f t="shared" si="0"/>
        <v>2395</v>
      </c>
      <c r="N12" s="28">
        <f t="shared" si="1"/>
        <v>199.58333333333334</v>
      </c>
      <c r="O12" s="321">
        <v>1369</v>
      </c>
      <c r="P12" s="322">
        <f t="shared" si="2"/>
        <v>228.16666666666666</v>
      </c>
      <c r="Q12" s="321">
        <f t="shared" si="3"/>
        <v>3764</v>
      </c>
      <c r="R12" s="322">
        <f t="shared" si="4"/>
        <v>209.11111111111111</v>
      </c>
    </row>
    <row r="13" spans="1:18" s="3" customFormat="1" ht="14.25" customHeight="1">
      <c r="A13" s="192">
        <f t="shared" si="5"/>
        <v>5</v>
      </c>
      <c r="B13" s="136" t="s">
        <v>33</v>
      </c>
      <c r="C13" s="234" t="s">
        <v>26</v>
      </c>
      <c r="D13" s="162">
        <v>1244</v>
      </c>
      <c r="E13" s="163">
        <v>1163</v>
      </c>
      <c r="F13" s="164">
        <v>1155</v>
      </c>
      <c r="G13" s="164">
        <v>1161</v>
      </c>
      <c r="H13" s="164">
        <v>1078</v>
      </c>
      <c r="I13" s="164">
        <v>1222</v>
      </c>
      <c r="J13" s="164">
        <v>1173</v>
      </c>
      <c r="K13" s="164">
        <v>1135</v>
      </c>
      <c r="L13" s="164">
        <v>1270</v>
      </c>
      <c r="M13" s="88">
        <f t="shared" si="0"/>
        <v>2514</v>
      </c>
      <c r="N13" s="28">
        <f t="shared" si="1"/>
        <v>209.5</v>
      </c>
      <c r="O13" s="321">
        <v>1238</v>
      </c>
      <c r="P13" s="322">
        <f t="shared" si="2"/>
        <v>206.33333333333334</v>
      </c>
      <c r="Q13" s="321">
        <f t="shared" si="3"/>
        <v>3752</v>
      </c>
      <c r="R13" s="322">
        <f t="shared" si="4"/>
        <v>208.44444444444446</v>
      </c>
    </row>
    <row r="14" spans="1:18" s="3" customFormat="1" ht="14.25" customHeight="1">
      <c r="A14" s="192">
        <f t="shared" si="5"/>
        <v>6</v>
      </c>
      <c r="B14" s="143" t="s">
        <v>120</v>
      </c>
      <c r="C14" s="233" t="s">
        <v>97</v>
      </c>
      <c r="D14" s="162">
        <v>1210</v>
      </c>
      <c r="E14" s="163">
        <v>1185</v>
      </c>
      <c r="F14" s="164">
        <v>1222</v>
      </c>
      <c r="G14" s="164">
        <v>1210</v>
      </c>
      <c r="H14" s="164"/>
      <c r="I14" s="164"/>
      <c r="J14" s="164"/>
      <c r="K14" s="164"/>
      <c r="L14" s="164"/>
      <c r="M14" s="88">
        <f t="shared" si="0"/>
        <v>2432</v>
      </c>
      <c r="N14" s="28">
        <f t="shared" si="1"/>
        <v>202.66666666666666</v>
      </c>
      <c r="O14" s="321">
        <v>1317</v>
      </c>
      <c r="P14" s="322">
        <f t="shared" si="2"/>
        <v>219.5</v>
      </c>
      <c r="Q14" s="321">
        <f t="shared" si="3"/>
        <v>3749</v>
      </c>
      <c r="R14" s="322">
        <f t="shared" si="4"/>
        <v>208.27777777777777</v>
      </c>
    </row>
    <row r="15" spans="1:18" s="3" customFormat="1" ht="14.25" customHeight="1">
      <c r="A15" s="192">
        <f t="shared" si="5"/>
        <v>7</v>
      </c>
      <c r="B15" s="143" t="s">
        <v>35</v>
      </c>
      <c r="C15" s="233" t="s">
        <v>42</v>
      </c>
      <c r="D15" s="162">
        <v>1301</v>
      </c>
      <c r="E15" s="163">
        <v>1100</v>
      </c>
      <c r="F15" s="164">
        <v>1097</v>
      </c>
      <c r="G15" s="164">
        <v>964</v>
      </c>
      <c r="H15" s="164">
        <v>1232</v>
      </c>
      <c r="I15" s="164">
        <v>1051</v>
      </c>
      <c r="J15" s="164"/>
      <c r="K15" s="164"/>
      <c r="L15" s="164"/>
      <c r="M15" s="88">
        <f t="shared" si="0"/>
        <v>2533</v>
      </c>
      <c r="N15" s="28">
        <f t="shared" si="1"/>
        <v>211.08333333333334</v>
      </c>
      <c r="O15" s="321">
        <v>1169</v>
      </c>
      <c r="P15" s="322">
        <f t="shared" si="2"/>
        <v>194.83333333333334</v>
      </c>
      <c r="Q15" s="321">
        <f t="shared" si="3"/>
        <v>3702</v>
      </c>
      <c r="R15" s="322">
        <f t="shared" si="4"/>
        <v>205.66666666666666</v>
      </c>
    </row>
    <row r="16" spans="1:18" s="3" customFormat="1" ht="14.25" customHeight="1">
      <c r="A16" s="194">
        <f t="shared" si="5"/>
        <v>8</v>
      </c>
      <c r="B16" s="143" t="s">
        <v>159</v>
      </c>
      <c r="C16" s="233" t="s">
        <v>142</v>
      </c>
      <c r="D16" s="162">
        <v>1175</v>
      </c>
      <c r="E16" s="163">
        <v>1179</v>
      </c>
      <c r="F16" s="164"/>
      <c r="G16" s="164">
        <v>1112</v>
      </c>
      <c r="H16" s="164">
        <v>1054</v>
      </c>
      <c r="I16" s="164">
        <v>1194</v>
      </c>
      <c r="J16" s="164"/>
      <c r="K16" s="164"/>
      <c r="L16" s="164"/>
      <c r="M16" s="88">
        <f t="shared" si="0"/>
        <v>2373</v>
      </c>
      <c r="N16" s="28">
        <f t="shared" si="1"/>
        <v>197.75</v>
      </c>
      <c r="O16" s="321">
        <v>1176</v>
      </c>
      <c r="P16" s="322">
        <f t="shared" si="2"/>
        <v>196</v>
      </c>
      <c r="Q16" s="321">
        <f t="shared" si="3"/>
        <v>3549</v>
      </c>
      <c r="R16" s="322">
        <f t="shared" si="4"/>
        <v>197.16666666666666</v>
      </c>
    </row>
    <row r="17" spans="1:18" s="3" customFormat="1" ht="14.25" customHeight="1">
      <c r="A17" s="193">
        <f t="shared" si="5"/>
        <v>9</v>
      </c>
      <c r="B17" s="136" t="s">
        <v>141</v>
      </c>
      <c r="C17" s="234" t="s">
        <v>26</v>
      </c>
      <c r="D17" s="197">
        <v>1037</v>
      </c>
      <c r="E17" s="167">
        <v>1174</v>
      </c>
      <c r="F17" s="168">
        <v>493</v>
      </c>
      <c r="G17" s="168">
        <v>1107</v>
      </c>
      <c r="H17" s="168">
        <v>1069</v>
      </c>
      <c r="I17" s="168"/>
      <c r="J17" s="168"/>
      <c r="K17" s="168"/>
      <c r="L17" s="168"/>
      <c r="M17" s="90">
        <f t="shared" si="0"/>
        <v>2281</v>
      </c>
      <c r="N17" s="83">
        <f t="shared" si="1"/>
        <v>190.08333333333334</v>
      </c>
      <c r="O17" s="321">
        <v>1198</v>
      </c>
      <c r="P17" s="322">
        <f t="shared" si="2"/>
        <v>199.66666666666666</v>
      </c>
      <c r="Q17" s="321">
        <f t="shared" si="3"/>
        <v>3479</v>
      </c>
      <c r="R17" s="322">
        <f t="shared" si="4"/>
        <v>193.27777777777777</v>
      </c>
    </row>
    <row r="18" spans="1:18" s="3" customFormat="1" ht="14.25" customHeight="1">
      <c r="A18" s="192">
        <f t="shared" si="5"/>
        <v>10</v>
      </c>
      <c r="B18" s="136" t="s">
        <v>145</v>
      </c>
      <c r="C18" s="234" t="s">
        <v>149</v>
      </c>
      <c r="D18" s="165">
        <v>1155</v>
      </c>
      <c r="E18" s="163">
        <v>1055</v>
      </c>
      <c r="F18" s="164">
        <v>1071</v>
      </c>
      <c r="G18" s="164">
        <v>1112</v>
      </c>
      <c r="H18" s="164">
        <v>1054</v>
      </c>
      <c r="I18" s="164">
        <v>1194</v>
      </c>
      <c r="J18" s="164"/>
      <c r="K18" s="164"/>
      <c r="L18" s="164"/>
      <c r="M18" s="88">
        <f t="shared" si="0"/>
        <v>2349</v>
      </c>
      <c r="N18" s="28">
        <f t="shared" si="1"/>
        <v>195.75</v>
      </c>
      <c r="O18" s="321">
        <v>1120</v>
      </c>
      <c r="P18" s="322">
        <f t="shared" si="2"/>
        <v>186.66666666666666</v>
      </c>
      <c r="Q18" s="321">
        <f t="shared" si="3"/>
        <v>3469</v>
      </c>
      <c r="R18" s="322">
        <f t="shared" si="4"/>
        <v>192.72222222222223</v>
      </c>
    </row>
    <row r="19" spans="1:18" s="3" customFormat="1" ht="14.25" customHeight="1">
      <c r="A19" s="192">
        <f t="shared" si="5"/>
        <v>11</v>
      </c>
      <c r="B19" s="136" t="s">
        <v>160</v>
      </c>
      <c r="C19" s="234" t="s">
        <v>150</v>
      </c>
      <c r="D19" s="162">
        <v>1104</v>
      </c>
      <c r="E19" s="163">
        <v>1206</v>
      </c>
      <c r="F19" s="164">
        <v>1106</v>
      </c>
      <c r="G19" s="164"/>
      <c r="H19" s="164"/>
      <c r="I19" s="164"/>
      <c r="J19" s="164"/>
      <c r="K19" s="164"/>
      <c r="L19" s="164"/>
      <c r="M19" s="88">
        <f t="shared" si="0"/>
        <v>2312</v>
      </c>
      <c r="N19" s="28">
        <f t="shared" si="1"/>
        <v>192.66666666666666</v>
      </c>
      <c r="O19" s="321">
        <v>1149</v>
      </c>
      <c r="P19" s="322">
        <f t="shared" si="2"/>
        <v>191.5</v>
      </c>
      <c r="Q19" s="321">
        <f t="shared" si="3"/>
        <v>3461</v>
      </c>
      <c r="R19" s="322">
        <f t="shared" si="4"/>
        <v>192.27777777777777</v>
      </c>
    </row>
    <row r="20" spans="1:18" s="3" customFormat="1" ht="14.25" customHeight="1">
      <c r="A20" s="192">
        <f t="shared" si="5"/>
        <v>12</v>
      </c>
      <c r="B20" s="136" t="s">
        <v>147</v>
      </c>
      <c r="C20" s="234" t="s">
        <v>150</v>
      </c>
      <c r="D20" s="162">
        <v>1019</v>
      </c>
      <c r="E20" s="163">
        <v>1077</v>
      </c>
      <c r="F20" s="164">
        <v>951</v>
      </c>
      <c r="G20" s="164">
        <v>1107</v>
      </c>
      <c r="H20" s="164">
        <v>1118</v>
      </c>
      <c r="I20" s="164">
        <v>1056</v>
      </c>
      <c r="J20" s="164">
        <v>1030</v>
      </c>
      <c r="K20" s="164">
        <v>1158</v>
      </c>
      <c r="L20" s="164"/>
      <c r="M20" s="88">
        <f t="shared" si="0"/>
        <v>2276</v>
      </c>
      <c r="N20" s="28">
        <f t="shared" si="1"/>
        <v>189.66666666666666</v>
      </c>
      <c r="O20" s="321">
        <v>1097</v>
      </c>
      <c r="P20" s="322">
        <f t="shared" si="2"/>
        <v>182.83333333333334</v>
      </c>
      <c r="Q20" s="321">
        <f t="shared" si="3"/>
        <v>3373</v>
      </c>
      <c r="R20" s="322">
        <f t="shared" si="4"/>
        <v>187.38888888888889</v>
      </c>
    </row>
    <row r="21" spans="1:18" s="3" customFormat="1" ht="14.25" customHeight="1">
      <c r="A21" s="192">
        <f t="shared" si="5"/>
        <v>13</v>
      </c>
      <c r="B21" s="136" t="s">
        <v>43</v>
      </c>
      <c r="C21" s="233" t="s">
        <v>27</v>
      </c>
      <c r="D21" s="275">
        <v>1064</v>
      </c>
      <c r="E21" s="163">
        <v>1140</v>
      </c>
      <c r="F21" s="274">
        <v>1138</v>
      </c>
      <c r="G21" s="257">
        <v>1002</v>
      </c>
      <c r="H21" s="164"/>
      <c r="I21" s="163"/>
      <c r="J21" s="164"/>
      <c r="K21" s="164"/>
      <c r="L21" s="164"/>
      <c r="M21" s="88">
        <f t="shared" si="0"/>
        <v>2278</v>
      </c>
      <c r="N21" s="28">
        <f t="shared" si="1"/>
        <v>189.83333333333334</v>
      </c>
      <c r="O21" s="321">
        <v>1005</v>
      </c>
      <c r="P21" s="322">
        <f t="shared" si="2"/>
        <v>167.5</v>
      </c>
      <c r="Q21" s="321">
        <f t="shared" si="3"/>
        <v>3283</v>
      </c>
      <c r="R21" s="322">
        <f t="shared" si="4"/>
        <v>182.38888888888889</v>
      </c>
    </row>
    <row r="22" spans="1:14" s="3" customFormat="1" ht="14.25" customHeight="1">
      <c r="A22" s="192"/>
      <c r="B22" s="136"/>
      <c r="C22" s="234"/>
      <c r="D22" s="162"/>
      <c r="E22" s="254"/>
      <c r="F22" s="262"/>
      <c r="G22" s="255"/>
      <c r="H22" s="255"/>
      <c r="I22" s="255"/>
      <c r="J22" s="255"/>
      <c r="K22" s="255"/>
      <c r="L22" s="164"/>
      <c r="M22" s="88">
        <f t="shared" si="0"/>
        <v>0</v>
      </c>
      <c r="N22" s="28">
        <f t="shared" si="1"/>
        <v>0</v>
      </c>
    </row>
    <row r="23" spans="1:14" s="3" customFormat="1" ht="14.25" customHeight="1">
      <c r="A23" s="192">
        <v>14</v>
      </c>
      <c r="B23" s="136" t="s">
        <v>88</v>
      </c>
      <c r="C23" s="234" t="s">
        <v>68</v>
      </c>
      <c r="D23" s="162">
        <v>1169</v>
      </c>
      <c r="E23" s="163">
        <v>1049</v>
      </c>
      <c r="F23" s="164">
        <v>1084</v>
      </c>
      <c r="G23" s="164"/>
      <c r="H23" s="164"/>
      <c r="I23" s="164"/>
      <c r="J23" s="164"/>
      <c r="K23" s="164"/>
      <c r="L23" s="164"/>
      <c r="M23" s="88">
        <f aca="true" t="shared" si="6" ref="M23:M29">+IF(ISERROR(SUM(LARGE(D23:L23,1),LARGE(D23:L23,2))),0,SUM(LARGE(D23:L23,1),LARGE(D23:L23,2)))</f>
        <v>2253</v>
      </c>
      <c r="N23" s="28">
        <f aca="true" t="shared" si="7" ref="N23:N29">M23/12</f>
        <v>187.75</v>
      </c>
    </row>
    <row r="24" spans="1:14" s="3" customFormat="1" ht="14.25" customHeight="1">
      <c r="A24" s="246">
        <f t="shared" si="5"/>
        <v>15</v>
      </c>
      <c r="B24" s="136" t="s">
        <v>85</v>
      </c>
      <c r="C24" s="169" t="s">
        <v>84</v>
      </c>
      <c r="D24" s="165">
        <v>1080</v>
      </c>
      <c r="E24" s="163">
        <v>1069</v>
      </c>
      <c r="F24" s="164"/>
      <c r="G24" s="164"/>
      <c r="H24" s="164"/>
      <c r="I24" s="164"/>
      <c r="J24" s="164"/>
      <c r="K24" s="164"/>
      <c r="L24" s="164"/>
      <c r="M24" s="88">
        <f t="shared" si="6"/>
        <v>2149</v>
      </c>
      <c r="N24" s="28">
        <f t="shared" si="7"/>
        <v>179.08333333333334</v>
      </c>
    </row>
    <row r="25" spans="1:14" s="3" customFormat="1" ht="14.25" customHeight="1">
      <c r="A25" s="193">
        <f t="shared" si="5"/>
        <v>16</v>
      </c>
      <c r="B25" s="143" t="s">
        <v>38</v>
      </c>
      <c r="C25" s="220" t="s">
        <v>39</v>
      </c>
      <c r="D25" s="197">
        <v>1109</v>
      </c>
      <c r="E25" s="167">
        <v>1010</v>
      </c>
      <c r="F25" s="168"/>
      <c r="G25" s="168"/>
      <c r="H25" s="168"/>
      <c r="I25" s="168"/>
      <c r="J25" s="168"/>
      <c r="K25" s="168"/>
      <c r="L25" s="168"/>
      <c r="M25" s="90">
        <f t="shared" si="6"/>
        <v>2119</v>
      </c>
      <c r="N25" s="83">
        <f t="shared" si="7"/>
        <v>176.58333333333334</v>
      </c>
    </row>
    <row r="26" spans="1:14" s="3" customFormat="1" ht="14.25" customHeight="1">
      <c r="A26" s="192">
        <f t="shared" si="5"/>
        <v>17</v>
      </c>
      <c r="B26" s="143" t="s">
        <v>119</v>
      </c>
      <c r="C26" s="220" t="s">
        <v>106</v>
      </c>
      <c r="D26" s="162">
        <v>991</v>
      </c>
      <c r="E26" s="163">
        <v>1028</v>
      </c>
      <c r="F26" s="164">
        <v>986</v>
      </c>
      <c r="G26" s="164"/>
      <c r="H26" s="164"/>
      <c r="I26" s="164"/>
      <c r="J26" s="164"/>
      <c r="K26" s="164"/>
      <c r="L26" s="164"/>
      <c r="M26" s="88">
        <f t="shared" si="6"/>
        <v>2019</v>
      </c>
      <c r="N26" s="28">
        <f t="shared" si="7"/>
        <v>168.25</v>
      </c>
    </row>
    <row r="27" spans="1:14" s="3" customFormat="1" ht="14.25" customHeight="1">
      <c r="A27" s="192">
        <f t="shared" si="5"/>
        <v>18</v>
      </c>
      <c r="B27" s="143" t="s">
        <v>146</v>
      </c>
      <c r="C27" s="220" t="s">
        <v>84</v>
      </c>
      <c r="D27" s="165">
        <v>993</v>
      </c>
      <c r="E27" s="163">
        <v>977</v>
      </c>
      <c r="F27" s="163"/>
      <c r="G27" s="164"/>
      <c r="H27" s="164"/>
      <c r="I27" s="164"/>
      <c r="J27" s="164"/>
      <c r="K27" s="164"/>
      <c r="L27" s="164"/>
      <c r="M27" s="88">
        <f t="shared" si="6"/>
        <v>1970</v>
      </c>
      <c r="N27" s="28">
        <f t="shared" si="7"/>
        <v>164.16666666666666</v>
      </c>
    </row>
    <row r="28" spans="1:14" s="3" customFormat="1" ht="14.25" customHeight="1">
      <c r="A28" s="192">
        <f t="shared" si="5"/>
        <v>19</v>
      </c>
      <c r="B28" s="143" t="s">
        <v>123</v>
      </c>
      <c r="C28" s="220" t="s">
        <v>103</v>
      </c>
      <c r="D28" s="162">
        <v>138</v>
      </c>
      <c r="E28" s="163">
        <v>461</v>
      </c>
      <c r="F28" s="164">
        <v>700</v>
      </c>
      <c r="G28" s="164"/>
      <c r="H28" s="164"/>
      <c r="I28" s="164"/>
      <c r="J28" s="164"/>
      <c r="K28" s="164"/>
      <c r="L28" s="164"/>
      <c r="M28" s="88">
        <f t="shared" si="6"/>
        <v>1161</v>
      </c>
      <c r="N28" s="28">
        <f t="shared" si="7"/>
        <v>96.75</v>
      </c>
    </row>
    <row r="29" spans="1:14" s="3" customFormat="1" ht="14.25" customHeight="1">
      <c r="A29" s="192">
        <f t="shared" si="5"/>
        <v>20</v>
      </c>
      <c r="B29" s="143" t="s">
        <v>67</v>
      </c>
      <c r="C29" s="220" t="s">
        <v>66</v>
      </c>
      <c r="D29" s="162">
        <v>1142</v>
      </c>
      <c r="E29" s="163"/>
      <c r="F29" s="164"/>
      <c r="G29" s="164"/>
      <c r="H29" s="164"/>
      <c r="I29" s="164"/>
      <c r="J29" s="164"/>
      <c r="K29" s="164"/>
      <c r="L29" s="164"/>
      <c r="M29" s="88">
        <f t="shared" si="6"/>
        <v>0</v>
      </c>
      <c r="N29" s="28">
        <f t="shared" si="7"/>
        <v>0</v>
      </c>
    </row>
    <row r="30" spans="1:14" s="3" customFormat="1" ht="14.25" customHeight="1">
      <c r="A30" s="192">
        <f t="shared" si="5"/>
        <v>21</v>
      </c>
      <c r="B30" s="143"/>
      <c r="C30" s="220"/>
      <c r="D30" s="162"/>
      <c r="E30" s="163"/>
      <c r="F30" s="164"/>
      <c r="G30" s="164"/>
      <c r="H30" s="164"/>
      <c r="I30" s="164"/>
      <c r="J30" s="164"/>
      <c r="K30" s="164"/>
      <c r="L30" s="164"/>
      <c r="M30" s="88">
        <f aca="true" t="shared" si="8" ref="M30:M35">+IF(ISERROR(SUM(LARGE(D30:L30,1),LARGE(D30:L30,2))),0,SUM(LARGE(D30:L30,1),LARGE(D30:L30,2)))</f>
        <v>0</v>
      </c>
      <c r="N30" s="28">
        <f aca="true" t="shared" si="9" ref="N30:N35">M30/12</f>
        <v>0</v>
      </c>
    </row>
    <row r="31" spans="1:14" s="3" customFormat="1" ht="14.25" customHeight="1">
      <c r="A31" s="192">
        <f t="shared" si="5"/>
        <v>22</v>
      </c>
      <c r="B31" s="143"/>
      <c r="C31" s="220"/>
      <c r="D31" s="162"/>
      <c r="E31" s="163"/>
      <c r="F31" s="164"/>
      <c r="G31" s="164"/>
      <c r="H31" s="164"/>
      <c r="I31" s="164"/>
      <c r="J31" s="164"/>
      <c r="K31" s="164"/>
      <c r="L31" s="164"/>
      <c r="M31" s="88">
        <f t="shared" si="8"/>
        <v>0</v>
      </c>
      <c r="N31" s="28">
        <f t="shared" si="9"/>
        <v>0</v>
      </c>
    </row>
    <row r="32" spans="1:14" s="3" customFormat="1" ht="14.25" customHeight="1">
      <c r="A32" s="192">
        <f t="shared" si="5"/>
        <v>23</v>
      </c>
      <c r="B32" s="143"/>
      <c r="C32" s="220"/>
      <c r="D32" s="162"/>
      <c r="E32" s="163"/>
      <c r="F32" s="164"/>
      <c r="G32" s="164"/>
      <c r="H32" s="164"/>
      <c r="I32" s="164"/>
      <c r="J32" s="164"/>
      <c r="K32" s="164"/>
      <c r="L32" s="164"/>
      <c r="M32" s="88">
        <f t="shared" si="8"/>
        <v>0</v>
      </c>
      <c r="N32" s="28">
        <f t="shared" si="9"/>
        <v>0</v>
      </c>
    </row>
    <row r="33" spans="1:14" s="3" customFormat="1" ht="14.25" customHeight="1">
      <c r="A33" s="192">
        <f t="shared" si="5"/>
        <v>24</v>
      </c>
      <c r="B33" s="143"/>
      <c r="C33" s="158"/>
      <c r="D33" s="165"/>
      <c r="E33" s="163"/>
      <c r="F33" s="164"/>
      <c r="G33" s="164"/>
      <c r="H33" s="164"/>
      <c r="I33" s="164"/>
      <c r="J33" s="164"/>
      <c r="K33" s="164"/>
      <c r="L33" s="164"/>
      <c r="M33" s="88">
        <f t="shared" si="8"/>
        <v>0</v>
      </c>
      <c r="N33" s="28">
        <f t="shared" si="9"/>
        <v>0</v>
      </c>
    </row>
    <row r="34" spans="1:14" s="3" customFormat="1" ht="14.25" customHeight="1">
      <c r="A34" s="192">
        <f t="shared" si="5"/>
        <v>25</v>
      </c>
      <c r="B34" s="227"/>
      <c r="C34" s="269"/>
      <c r="D34" s="273"/>
      <c r="E34" s="270"/>
      <c r="F34" s="164"/>
      <c r="G34" s="164"/>
      <c r="H34" s="164"/>
      <c r="I34" s="164"/>
      <c r="J34" s="164"/>
      <c r="K34" s="164"/>
      <c r="L34" s="164"/>
      <c r="M34" s="88">
        <f t="shared" si="8"/>
        <v>0</v>
      </c>
      <c r="N34" s="28">
        <f t="shared" si="9"/>
        <v>0</v>
      </c>
    </row>
    <row r="35" spans="1:14" s="3" customFormat="1" ht="14.25" customHeight="1" thickBot="1">
      <c r="A35" s="192">
        <f t="shared" si="5"/>
        <v>26</v>
      </c>
      <c r="B35" s="150"/>
      <c r="C35" s="236"/>
      <c r="D35" s="171"/>
      <c r="E35" s="172"/>
      <c r="F35" s="173"/>
      <c r="G35" s="173"/>
      <c r="H35" s="173"/>
      <c r="I35" s="173"/>
      <c r="J35" s="173"/>
      <c r="K35" s="173"/>
      <c r="L35" s="173"/>
      <c r="M35" s="89">
        <f t="shared" si="8"/>
        <v>0</v>
      </c>
      <c r="N35" s="29">
        <f t="shared" si="9"/>
        <v>0</v>
      </c>
    </row>
    <row r="36" spans="2:3" ht="14.25" customHeight="1">
      <c r="B36" s="21"/>
      <c r="C36" s="35"/>
    </row>
    <row r="37" spans="2:3" ht="12.75">
      <c r="B37" s="22"/>
      <c r="C37" s="36"/>
    </row>
    <row r="38" spans="2:3" ht="12.75">
      <c r="B38" s="22"/>
      <c r="C38" s="36"/>
    </row>
    <row r="39" spans="2:3" ht="12.75">
      <c r="B39" s="22"/>
      <c r="C39" s="36"/>
    </row>
    <row r="40" spans="2:3" ht="12.75">
      <c r="B40" s="22"/>
      <c r="C40" s="36"/>
    </row>
    <row r="41" spans="2:3" ht="12.75">
      <c r="B41" s="22"/>
      <c r="C41" s="36"/>
    </row>
    <row r="42" spans="2:3" ht="12.75">
      <c r="B42" s="22"/>
      <c r="C42" s="36"/>
    </row>
    <row r="43" spans="2:3" ht="12.75">
      <c r="B43" s="22"/>
      <c r="C43" s="36"/>
    </row>
    <row r="44" spans="2:3" ht="12.75">
      <c r="B44" s="22"/>
      <c r="C44" s="36"/>
    </row>
    <row r="45" spans="2:3" ht="12.75">
      <c r="B45" s="22"/>
      <c r="C45" s="36"/>
    </row>
    <row r="46" spans="2:3" ht="12.75">
      <c r="B46" s="22"/>
      <c r="C46" s="36"/>
    </row>
    <row r="47" spans="2:3" ht="12.75">
      <c r="B47" s="22"/>
      <c r="C47" s="36"/>
    </row>
    <row r="48" spans="2:3" ht="12.75">
      <c r="B48" s="22"/>
      <c r="C48" s="36"/>
    </row>
    <row r="49" spans="2:3" ht="12.75">
      <c r="B49" s="22"/>
      <c r="C49" s="36"/>
    </row>
    <row r="50" spans="2:3" ht="12.75">
      <c r="B50" s="22"/>
      <c r="C50" s="36"/>
    </row>
    <row r="51" spans="2:3" ht="12.75">
      <c r="B51" s="22"/>
      <c r="C51" s="36"/>
    </row>
    <row r="52" spans="2:3" ht="12.75">
      <c r="B52" s="22"/>
      <c r="C52" s="36"/>
    </row>
    <row r="53" spans="2:3" ht="12.75">
      <c r="B53" s="22"/>
      <c r="C53" s="36"/>
    </row>
    <row r="54" spans="2:3" ht="12.75">
      <c r="B54" s="22"/>
      <c r="C54" s="36"/>
    </row>
    <row r="55" spans="2:3" ht="12.75">
      <c r="B55" s="22"/>
      <c r="C55" s="36"/>
    </row>
    <row r="56" spans="2:3" ht="12.75">
      <c r="B56" s="22"/>
      <c r="C56" s="36"/>
    </row>
    <row r="57" spans="2:3" ht="12.75">
      <c r="B57" s="22"/>
      <c r="C57" s="36"/>
    </row>
    <row r="58" spans="2:3" ht="12.75">
      <c r="B58" s="22"/>
      <c r="C58" s="36"/>
    </row>
    <row r="59" spans="2:3" ht="12.75">
      <c r="B59" s="22"/>
      <c r="C59" s="36"/>
    </row>
    <row r="60" spans="2:3" ht="12.75">
      <c r="B60" s="22"/>
      <c r="C60" s="36"/>
    </row>
    <row r="61" spans="2:3" ht="12.75">
      <c r="B61" s="22"/>
      <c r="C61" s="36"/>
    </row>
    <row r="62" spans="2:3" ht="12.75">
      <c r="B62" s="22"/>
      <c r="C62" s="36"/>
    </row>
    <row r="63" spans="2:3" ht="12.75">
      <c r="B63" s="22"/>
      <c r="C63" s="36"/>
    </row>
    <row r="64" spans="2:3" ht="12.75">
      <c r="B64" s="22"/>
      <c r="C64" s="36"/>
    </row>
    <row r="65" spans="2:3" ht="12.75">
      <c r="B65" s="22"/>
      <c r="C65" s="36"/>
    </row>
    <row r="66" spans="2:3" ht="12.75">
      <c r="B66" s="22"/>
      <c r="C66" s="36"/>
    </row>
    <row r="67" spans="2:3" ht="12.75">
      <c r="B67" s="22"/>
      <c r="C67" s="36"/>
    </row>
    <row r="68" spans="2:3" ht="12.75">
      <c r="B68" s="22"/>
      <c r="C68" s="36"/>
    </row>
    <row r="69" spans="2:3" ht="12.75">
      <c r="B69" s="22"/>
      <c r="C69" s="36"/>
    </row>
    <row r="70" spans="2:3" ht="12.75">
      <c r="B70" s="22"/>
      <c r="C70" s="36"/>
    </row>
    <row r="71" spans="2:3" ht="12.75">
      <c r="B71" s="22"/>
      <c r="C71" s="36"/>
    </row>
    <row r="72" spans="2:3" ht="12.75">
      <c r="B72" s="22"/>
      <c r="C72" s="36"/>
    </row>
    <row r="73" spans="2:3" ht="12.75">
      <c r="B73" s="22"/>
      <c r="C73" s="36"/>
    </row>
    <row r="74" spans="2:3" ht="12.75">
      <c r="B74" s="22"/>
      <c r="C74" s="36"/>
    </row>
    <row r="75" spans="2:3" ht="12.75">
      <c r="B75" s="22"/>
      <c r="C75" s="36"/>
    </row>
    <row r="76" spans="2:3" ht="12.75">
      <c r="B76" s="22"/>
      <c r="C76" s="36"/>
    </row>
    <row r="77" spans="2:3" ht="12.75">
      <c r="B77" s="22"/>
      <c r="C77" s="36"/>
    </row>
    <row r="78" spans="2:3" ht="12.75">
      <c r="B78" s="22"/>
      <c r="C78" s="36"/>
    </row>
    <row r="79" spans="2:3" ht="12.75">
      <c r="B79" s="22"/>
      <c r="C79" s="36"/>
    </row>
  </sheetData>
  <sheetProtection/>
  <mergeCells count="13">
    <mergeCell ref="D7:L7"/>
    <mergeCell ref="M7:M8"/>
    <mergeCell ref="N7:N8"/>
    <mergeCell ref="O7:O8"/>
    <mergeCell ref="P7:P8"/>
    <mergeCell ref="Q7:Q8"/>
    <mergeCell ref="R7:R8"/>
    <mergeCell ref="A1:N1"/>
    <mergeCell ref="A4:N4"/>
    <mergeCell ref="A6:N6"/>
    <mergeCell ref="A7:A8"/>
    <mergeCell ref="B7:B8"/>
    <mergeCell ref="C7:C8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9"/>
  <sheetViews>
    <sheetView zoomScale="130" zoomScaleNormal="130" zoomScalePageLayoutView="0" workbookViewId="0" topLeftCell="A7">
      <selection activeCell="E19" sqref="E19"/>
    </sheetView>
  </sheetViews>
  <sheetFormatPr defaultColWidth="9.140625" defaultRowHeight="12.75"/>
  <cols>
    <col min="1" max="1" width="5.140625" style="2" customWidth="1"/>
    <col min="2" max="2" width="24.28125" style="18" customWidth="1"/>
    <col min="3" max="4" width="10.7109375" style="37" customWidth="1"/>
    <col min="5" max="10" width="6.7109375" style="2" customWidth="1"/>
    <col min="11" max="11" width="7.00390625" style="2" customWidth="1"/>
    <col min="12" max="12" width="8.140625" style="2" bestFit="1" customWidth="1"/>
    <col min="13" max="16384" width="9.140625" style="2" customWidth="1"/>
  </cols>
  <sheetData>
    <row r="1" spans="1:12" ht="17.25">
      <c r="A1" s="368" t="s">
        <v>17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70"/>
    </row>
    <row r="2" spans="1:12" ht="5.25" customHeight="1">
      <c r="A2" s="38"/>
      <c r="B2" s="39"/>
      <c r="C2" s="39"/>
      <c r="D2" s="39"/>
      <c r="E2" s="40"/>
      <c r="F2" s="40"/>
      <c r="G2" s="40"/>
      <c r="H2" s="40"/>
      <c r="I2" s="40"/>
      <c r="J2" s="40"/>
      <c r="K2" s="40"/>
      <c r="L2" s="41"/>
    </row>
    <row r="3" spans="1:12" ht="17.25" customHeight="1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9"/>
    </row>
    <row r="4" spans="1:12" ht="17.25" customHeight="1" thickBot="1">
      <c r="A4" s="362" t="s">
        <v>28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4"/>
    </row>
    <row r="5" spans="1:12" ht="15.75" thickBot="1">
      <c r="A5" s="359" t="s">
        <v>156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1"/>
    </row>
    <row r="6" spans="1:12" ht="12.75" customHeight="1" thickBot="1">
      <c r="A6" s="384" t="s">
        <v>0</v>
      </c>
      <c r="B6" s="386" t="s">
        <v>4</v>
      </c>
      <c r="C6" s="395" t="s">
        <v>11</v>
      </c>
      <c r="D6" s="408" t="s">
        <v>46</v>
      </c>
      <c r="E6" s="389" t="s">
        <v>6</v>
      </c>
      <c r="F6" s="389"/>
      <c r="G6" s="389"/>
      <c r="H6" s="389"/>
      <c r="I6" s="389"/>
      <c r="J6" s="400"/>
      <c r="K6" s="397" t="s">
        <v>9</v>
      </c>
      <c r="L6" s="382" t="s">
        <v>10</v>
      </c>
    </row>
    <row r="7" spans="1:12" ht="16.5" customHeight="1" thickBot="1">
      <c r="A7" s="385"/>
      <c r="B7" s="387"/>
      <c r="C7" s="399"/>
      <c r="D7" s="409"/>
      <c r="E7" s="30" t="s">
        <v>1</v>
      </c>
      <c r="F7" s="7" t="s">
        <v>7</v>
      </c>
      <c r="G7" s="7" t="s">
        <v>2</v>
      </c>
      <c r="H7" s="7" t="s">
        <v>8</v>
      </c>
      <c r="I7" s="7" t="s">
        <v>5</v>
      </c>
      <c r="J7" s="8" t="s">
        <v>3</v>
      </c>
      <c r="K7" s="398"/>
      <c r="L7" s="383"/>
    </row>
    <row r="8" spans="1:12" s="3" customFormat="1" ht="15.75" customHeight="1">
      <c r="A8" s="128">
        <f>A7+1</f>
        <v>1</v>
      </c>
      <c r="B8" s="129" t="s">
        <v>34</v>
      </c>
      <c r="C8" s="248" t="s">
        <v>66</v>
      </c>
      <c r="D8" s="237" t="s">
        <v>47</v>
      </c>
      <c r="E8" s="130">
        <v>258</v>
      </c>
      <c r="F8" s="131">
        <v>172</v>
      </c>
      <c r="G8" s="131">
        <v>157</v>
      </c>
      <c r="H8" s="132">
        <v>240</v>
      </c>
      <c r="I8" s="131">
        <v>268</v>
      </c>
      <c r="J8" s="133">
        <v>149</v>
      </c>
      <c r="K8" s="124">
        <f aca="true" t="shared" si="0" ref="K8:K21">SUM(E8:J8)</f>
        <v>1244</v>
      </c>
      <c r="L8" s="134">
        <f aca="true" t="shared" si="1" ref="L8:L21">IF(K8&gt;0,AVERAGE(E8:J8),0)</f>
        <v>207.33333333333334</v>
      </c>
    </row>
    <row r="9" spans="1:12" s="3" customFormat="1" ht="15.75" customHeight="1">
      <c r="A9" s="135">
        <f>A8+1</f>
        <v>2</v>
      </c>
      <c r="B9" s="136" t="s">
        <v>33</v>
      </c>
      <c r="C9" s="249" t="s">
        <v>103</v>
      </c>
      <c r="D9" s="169" t="s">
        <v>47</v>
      </c>
      <c r="E9" s="137">
        <v>186</v>
      </c>
      <c r="F9" s="138">
        <v>205</v>
      </c>
      <c r="G9" s="138">
        <v>172</v>
      </c>
      <c r="H9" s="139">
        <v>238</v>
      </c>
      <c r="I9" s="138">
        <v>226</v>
      </c>
      <c r="J9" s="140">
        <v>195</v>
      </c>
      <c r="K9" s="125">
        <f t="shared" si="0"/>
        <v>1222</v>
      </c>
      <c r="L9" s="141">
        <f t="shared" si="1"/>
        <v>203.66666666666666</v>
      </c>
    </row>
    <row r="10" spans="1:12" s="3" customFormat="1" ht="15.75" customHeight="1">
      <c r="A10" s="135">
        <f>A9+1</f>
        <v>3</v>
      </c>
      <c r="B10" s="136" t="s">
        <v>160</v>
      </c>
      <c r="C10" s="249" t="s">
        <v>150</v>
      </c>
      <c r="D10" s="169" t="s">
        <v>47</v>
      </c>
      <c r="E10" s="137">
        <v>190</v>
      </c>
      <c r="F10" s="138">
        <v>127</v>
      </c>
      <c r="G10" s="138">
        <v>207</v>
      </c>
      <c r="H10" s="139">
        <v>254</v>
      </c>
      <c r="I10" s="138">
        <v>150</v>
      </c>
      <c r="J10" s="140">
        <v>278</v>
      </c>
      <c r="K10" s="125">
        <f t="shared" si="0"/>
        <v>1206</v>
      </c>
      <c r="L10" s="141">
        <f t="shared" si="1"/>
        <v>201</v>
      </c>
    </row>
    <row r="11" spans="1:12" s="3" customFormat="1" ht="15.75" customHeight="1">
      <c r="A11" s="135">
        <f aca="true" t="shared" si="2" ref="A11:A31">A10+1</f>
        <v>4</v>
      </c>
      <c r="B11" s="143" t="s">
        <v>96</v>
      </c>
      <c r="C11" s="250" t="s">
        <v>95</v>
      </c>
      <c r="D11" s="220" t="s">
        <v>48</v>
      </c>
      <c r="E11" s="144">
        <v>175</v>
      </c>
      <c r="F11" s="145">
        <v>192</v>
      </c>
      <c r="G11" s="145">
        <v>213</v>
      </c>
      <c r="H11" s="146">
        <v>209</v>
      </c>
      <c r="I11" s="145">
        <v>214</v>
      </c>
      <c r="J11" s="147">
        <v>167</v>
      </c>
      <c r="K11" s="126">
        <f t="shared" si="0"/>
        <v>1170</v>
      </c>
      <c r="L11" s="148">
        <f t="shared" si="1"/>
        <v>195</v>
      </c>
    </row>
    <row r="12" spans="1:12" s="3" customFormat="1" ht="15.75" customHeight="1">
      <c r="A12" s="135">
        <f t="shared" si="2"/>
        <v>5</v>
      </c>
      <c r="B12" s="136" t="s">
        <v>43</v>
      </c>
      <c r="C12" s="249" t="s">
        <v>66</v>
      </c>
      <c r="D12" s="169" t="s">
        <v>47</v>
      </c>
      <c r="E12" s="137">
        <v>201</v>
      </c>
      <c r="F12" s="138">
        <v>182</v>
      </c>
      <c r="G12" s="138">
        <v>164</v>
      </c>
      <c r="H12" s="139">
        <v>218</v>
      </c>
      <c r="I12" s="138">
        <v>181</v>
      </c>
      <c r="J12" s="140">
        <v>192</v>
      </c>
      <c r="K12" s="125">
        <f t="shared" si="0"/>
        <v>1138</v>
      </c>
      <c r="L12" s="141">
        <f t="shared" si="1"/>
        <v>189.66666666666666</v>
      </c>
    </row>
    <row r="13" spans="1:12" s="3" customFormat="1" ht="15.75" customHeight="1">
      <c r="A13" s="135">
        <f t="shared" si="2"/>
        <v>6</v>
      </c>
      <c r="B13" s="136" t="s">
        <v>147</v>
      </c>
      <c r="C13" s="249" t="s">
        <v>150</v>
      </c>
      <c r="D13" s="169" t="s">
        <v>47</v>
      </c>
      <c r="E13" s="137">
        <v>187</v>
      </c>
      <c r="F13" s="138">
        <v>219</v>
      </c>
      <c r="G13" s="138">
        <v>167</v>
      </c>
      <c r="H13" s="139">
        <v>191</v>
      </c>
      <c r="I13" s="138">
        <v>178</v>
      </c>
      <c r="J13" s="140">
        <v>165</v>
      </c>
      <c r="K13" s="125">
        <f t="shared" si="0"/>
        <v>1107</v>
      </c>
      <c r="L13" s="141">
        <f t="shared" si="1"/>
        <v>184.5</v>
      </c>
    </row>
    <row r="14" spans="1:12" s="3" customFormat="1" ht="15.75" customHeight="1">
      <c r="A14" s="135">
        <f t="shared" si="2"/>
        <v>7</v>
      </c>
      <c r="B14" s="136" t="s">
        <v>170</v>
      </c>
      <c r="C14" s="249" t="s">
        <v>68</v>
      </c>
      <c r="D14" s="220" t="s">
        <v>56</v>
      </c>
      <c r="E14" s="137">
        <v>211</v>
      </c>
      <c r="F14" s="138">
        <v>187</v>
      </c>
      <c r="G14" s="138">
        <v>165</v>
      </c>
      <c r="H14" s="139">
        <v>171</v>
      </c>
      <c r="I14" s="138">
        <v>145</v>
      </c>
      <c r="J14" s="140">
        <v>195</v>
      </c>
      <c r="K14" s="125">
        <f t="shared" si="0"/>
        <v>1074</v>
      </c>
      <c r="L14" s="141">
        <f t="shared" si="1"/>
        <v>179</v>
      </c>
    </row>
    <row r="15" spans="1:12" s="3" customFormat="1" ht="15.75" customHeight="1">
      <c r="A15" s="135">
        <f t="shared" si="2"/>
        <v>8</v>
      </c>
      <c r="B15" s="136" t="s">
        <v>54</v>
      </c>
      <c r="C15" s="249" t="s">
        <v>95</v>
      </c>
      <c r="D15" s="220" t="s">
        <v>48</v>
      </c>
      <c r="E15" s="144">
        <v>182</v>
      </c>
      <c r="F15" s="145">
        <v>200</v>
      </c>
      <c r="G15" s="145">
        <v>168</v>
      </c>
      <c r="H15" s="146">
        <v>127</v>
      </c>
      <c r="I15" s="145">
        <v>208</v>
      </c>
      <c r="J15" s="147">
        <v>185</v>
      </c>
      <c r="K15" s="126">
        <f t="shared" si="0"/>
        <v>1070</v>
      </c>
      <c r="L15" s="148">
        <f t="shared" si="1"/>
        <v>178.33333333333334</v>
      </c>
    </row>
    <row r="16" spans="1:12" s="3" customFormat="1" ht="15.75" customHeight="1">
      <c r="A16" s="135">
        <f t="shared" si="2"/>
        <v>9</v>
      </c>
      <c r="B16" s="136" t="s">
        <v>172</v>
      </c>
      <c r="C16" s="249" t="s">
        <v>95</v>
      </c>
      <c r="D16" s="169" t="s">
        <v>48</v>
      </c>
      <c r="E16" s="137">
        <v>175</v>
      </c>
      <c r="F16" s="138">
        <v>181</v>
      </c>
      <c r="G16" s="138">
        <v>175</v>
      </c>
      <c r="H16" s="139">
        <v>143</v>
      </c>
      <c r="I16" s="138">
        <v>194</v>
      </c>
      <c r="J16" s="140">
        <v>166</v>
      </c>
      <c r="K16" s="125">
        <f t="shared" si="0"/>
        <v>1034</v>
      </c>
      <c r="L16" s="141">
        <f t="shared" si="1"/>
        <v>172.33333333333334</v>
      </c>
    </row>
    <row r="17" spans="1:12" s="3" customFormat="1" ht="15.75" customHeight="1">
      <c r="A17" s="135">
        <f t="shared" si="2"/>
        <v>10</v>
      </c>
      <c r="B17" s="136" t="s">
        <v>108</v>
      </c>
      <c r="C17" s="249" t="s">
        <v>72</v>
      </c>
      <c r="D17" s="169" t="s">
        <v>48</v>
      </c>
      <c r="E17" s="137">
        <v>177</v>
      </c>
      <c r="F17" s="138">
        <v>167</v>
      </c>
      <c r="G17" s="138">
        <v>146</v>
      </c>
      <c r="H17" s="139">
        <v>154</v>
      </c>
      <c r="I17" s="138">
        <v>149</v>
      </c>
      <c r="J17" s="140">
        <v>183</v>
      </c>
      <c r="K17" s="125">
        <f t="shared" si="0"/>
        <v>976</v>
      </c>
      <c r="L17" s="141">
        <f t="shared" si="1"/>
        <v>162.66666666666666</v>
      </c>
    </row>
    <row r="18" spans="1:12" s="3" customFormat="1" ht="15.75" customHeight="1">
      <c r="A18" s="135">
        <f t="shared" si="2"/>
        <v>11</v>
      </c>
      <c r="B18" s="136" t="s">
        <v>169</v>
      </c>
      <c r="C18" s="249" t="s">
        <v>66</v>
      </c>
      <c r="D18" s="169" t="s">
        <v>49</v>
      </c>
      <c r="E18" s="137">
        <v>177</v>
      </c>
      <c r="F18" s="138">
        <v>189</v>
      </c>
      <c r="G18" s="138">
        <v>134</v>
      </c>
      <c r="H18" s="139">
        <v>155</v>
      </c>
      <c r="I18" s="138">
        <v>166</v>
      </c>
      <c r="J18" s="140">
        <v>141</v>
      </c>
      <c r="K18" s="125">
        <f t="shared" si="0"/>
        <v>962</v>
      </c>
      <c r="L18" s="141">
        <f t="shared" si="1"/>
        <v>160.33333333333334</v>
      </c>
    </row>
    <row r="19" spans="1:12" s="3" customFormat="1" ht="15.75" customHeight="1">
      <c r="A19" s="135">
        <f t="shared" si="2"/>
        <v>12</v>
      </c>
      <c r="B19" s="136" t="s">
        <v>121</v>
      </c>
      <c r="C19" s="249" t="s">
        <v>72</v>
      </c>
      <c r="D19" s="169" t="s">
        <v>48</v>
      </c>
      <c r="E19" s="137">
        <v>184</v>
      </c>
      <c r="F19" s="138">
        <v>153</v>
      </c>
      <c r="G19" s="138">
        <v>138</v>
      </c>
      <c r="H19" s="139">
        <v>156</v>
      </c>
      <c r="I19" s="138">
        <v>165</v>
      </c>
      <c r="J19" s="140">
        <v>160</v>
      </c>
      <c r="K19" s="125">
        <f t="shared" si="0"/>
        <v>956</v>
      </c>
      <c r="L19" s="141">
        <f t="shared" si="1"/>
        <v>159.33333333333334</v>
      </c>
    </row>
    <row r="20" spans="1:12" s="3" customFormat="1" ht="15.75" customHeight="1">
      <c r="A20" s="135">
        <f t="shared" si="2"/>
        <v>13</v>
      </c>
      <c r="B20" s="136" t="s">
        <v>171</v>
      </c>
      <c r="C20" s="249" t="s">
        <v>68</v>
      </c>
      <c r="D20" s="169" t="s">
        <v>49</v>
      </c>
      <c r="E20" s="137">
        <v>170</v>
      </c>
      <c r="F20" s="138">
        <v>167</v>
      </c>
      <c r="G20" s="138">
        <v>128</v>
      </c>
      <c r="H20" s="139">
        <v>152</v>
      </c>
      <c r="I20" s="138">
        <v>138</v>
      </c>
      <c r="J20" s="140">
        <v>151</v>
      </c>
      <c r="K20" s="125">
        <f t="shared" si="0"/>
        <v>906</v>
      </c>
      <c r="L20" s="141">
        <f t="shared" si="1"/>
        <v>151</v>
      </c>
    </row>
    <row r="21" spans="1:12" s="3" customFormat="1" ht="15.75" customHeight="1">
      <c r="A21" s="135">
        <f t="shared" si="2"/>
        <v>14</v>
      </c>
      <c r="B21" s="136" t="s">
        <v>141</v>
      </c>
      <c r="C21" s="249" t="s">
        <v>103</v>
      </c>
      <c r="D21" s="169" t="s">
        <v>47</v>
      </c>
      <c r="E21" s="137">
        <v>172</v>
      </c>
      <c r="F21" s="138">
        <v>180</v>
      </c>
      <c r="G21" s="138">
        <v>141</v>
      </c>
      <c r="H21" s="139"/>
      <c r="I21" s="138"/>
      <c r="J21" s="140"/>
      <c r="K21" s="125">
        <f t="shared" si="0"/>
        <v>493</v>
      </c>
      <c r="L21" s="141">
        <f t="shared" si="1"/>
        <v>164.33333333333334</v>
      </c>
    </row>
    <row r="22" spans="1:12" s="3" customFormat="1" ht="15.75" customHeight="1">
      <c r="A22" s="135">
        <f t="shared" si="2"/>
        <v>15</v>
      </c>
      <c r="B22" s="136"/>
      <c r="C22" s="156"/>
      <c r="D22" s="169"/>
      <c r="E22" s="137"/>
      <c r="F22" s="138"/>
      <c r="G22" s="138"/>
      <c r="H22" s="139"/>
      <c r="I22" s="138"/>
      <c r="J22" s="140"/>
      <c r="K22" s="125"/>
      <c r="L22" s="141"/>
    </row>
    <row r="23" spans="1:12" s="3" customFormat="1" ht="15.75" customHeight="1">
      <c r="A23" s="135">
        <f t="shared" si="2"/>
        <v>16</v>
      </c>
      <c r="B23" s="136"/>
      <c r="C23" s="156"/>
      <c r="D23" s="169"/>
      <c r="E23" s="137"/>
      <c r="F23" s="138"/>
      <c r="G23" s="138"/>
      <c r="H23" s="139"/>
      <c r="I23" s="138"/>
      <c r="J23" s="140"/>
      <c r="K23" s="125"/>
      <c r="L23" s="141"/>
    </row>
    <row r="24" spans="1:12" s="3" customFormat="1" ht="15.75" customHeight="1">
      <c r="A24" s="135">
        <f t="shared" si="2"/>
        <v>17</v>
      </c>
      <c r="B24" s="136"/>
      <c r="C24" s="156"/>
      <c r="D24" s="169"/>
      <c r="E24" s="137"/>
      <c r="F24" s="138"/>
      <c r="G24" s="138"/>
      <c r="H24" s="139"/>
      <c r="I24" s="138"/>
      <c r="J24" s="140"/>
      <c r="K24" s="125"/>
      <c r="L24" s="141"/>
    </row>
    <row r="25" spans="1:12" s="3" customFormat="1" ht="15.75" customHeight="1">
      <c r="A25" s="135">
        <f t="shared" si="2"/>
        <v>18</v>
      </c>
      <c r="B25" s="136"/>
      <c r="C25" s="156"/>
      <c r="D25" s="169"/>
      <c r="E25" s="137"/>
      <c r="F25" s="138"/>
      <c r="G25" s="138"/>
      <c r="H25" s="139"/>
      <c r="I25" s="138"/>
      <c r="J25" s="140"/>
      <c r="K25" s="125"/>
      <c r="L25" s="141"/>
    </row>
    <row r="26" spans="1:12" s="3" customFormat="1" ht="15.75" customHeight="1">
      <c r="A26" s="135">
        <f t="shared" si="2"/>
        <v>19</v>
      </c>
      <c r="B26" s="136"/>
      <c r="C26" s="156"/>
      <c r="D26" s="169"/>
      <c r="E26" s="137"/>
      <c r="F26" s="138"/>
      <c r="G26" s="138"/>
      <c r="H26" s="139"/>
      <c r="I26" s="138"/>
      <c r="J26" s="140"/>
      <c r="K26" s="125"/>
      <c r="L26" s="141"/>
    </row>
    <row r="27" spans="1:12" s="3" customFormat="1" ht="15.75" customHeight="1">
      <c r="A27" s="135">
        <f t="shared" si="2"/>
        <v>20</v>
      </c>
      <c r="B27" s="136"/>
      <c r="C27" s="156"/>
      <c r="D27" s="169" t="s">
        <v>47</v>
      </c>
      <c r="E27" s="137"/>
      <c r="F27" s="138"/>
      <c r="G27" s="138"/>
      <c r="H27" s="139"/>
      <c r="I27" s="138"/>
      <c r="J27" s="140"/>
      <c r="K27" s="125">
        <f>SUM(E27:J27)</f>
        <v>0</v>
      </c>
      <c r="L27" s="141">
        <f>IF(K27&gt;0,AVERAGE(E27:J27),0)</f>
        <v>0</v>
      </c>
    </row>
    <row r="28" spans="1:12" s="3" customFormat="1" ht="15.75" customHeight="1">
      <c r="A28" s="135">
        <f t="shared" si="2"/>
        <v>21</v>
      </c>
      <c r="B28" s="136"/>
      <c r="C28" s="156"/>
      <c r="D28" s="169" t="s">
        <v>47</v>
      </c>
      <c r="E28" s="137"/>
      <c r="F28" s="138"/>
      <c r="G28" s="138"/>
      <c r="H28" s="139"/>
      <c r="I28" s="138"/>
      <c r="J28" s="140"/>
      <c r="K28" s="125">
        <f>SUM(E28:J28)</f>
        <v>0</v>
      </c>
      <c r="L28" s="141">
        <f>IF(K28&gt;0,AVERAGE(E28:J28),0)</f>
        <v>0</v>
      </c>
    </row>
    <row r="29" spans="1:12" s="3" customFormat="1" ht="15.75" customHeight="1">
      <c r="A29" s="135">
        <f t="shared" si="2"/>
        <v>22</v>
      </c>
      <c r="B29" s="143"/>
      <c r="C29" s="158"/>
      <c r="D29" s="220" t="s">
        <v>47</v>
      </c>
      <c r="E29" s="137"/>
      <c r="F29" s="138"/>
      <c r="G29" s="138"/>
      <c r="H29" s="139"/>
      <c r="I29" s="138"/>
      <c r="J29" s="140"/>
      <c r="K29" s="125">
        <f>SUM(E29:J29)</f>
        <v>0</v>
      </c>
      <c r="L29" s="141">
        <f>IF(K29&gt;0,AVERAGE(E29:J29),0)</f>
        <v>0</v>
      </c>
    </row>
    <row r="30" spans="1:12" s="3" customFormat="1" ht="15.75" customHeight="1">
      <c r="A30" s="135">
        <f t="shared" si="2"/>
        <v>23</v>
      </c>
      <c r="B30" s="198"/>
      <c r="C30" s="156"/>
      <c r="D30" s="169" t="s">
        <v>47</v>
      </c>
      <c r="E30" s="137"/>
      <c r="F30" s="138"/>
      <c r="G30" s="138"/>
      <c r="H30" s="139"/>
      <c r="I30" s="138"/>
      <c r="J30" s="140"/>
      <c r="K30" s="125">
        <f>SUM(E30:J30)</f>
        <v>0</v>
      </c>
      <c r="L30" s="141">
        <f>IF(K30&gt;0,AVERAGE(E30:J30),0)</f>
        <v>0</v>
      </c>
    </row>
    <row r="31" spans="1:12" ht="15.75" customHeight="1" thickBot="1">
      <c r="A31" s="135">
        <f t="shared" si="2"/>
        <v>24</v>
      </c>
      <c r="B31" s="150"/>
      <c r="C31" s="159"/>
      <c r="D31" s="170" t="s">
        <v>47</v>
      </c>
      <c r="E31" s="151"/>
      <c r="F31" s="152"/>
      <c r="G31" s="152"/>
      <c r="H31" s="153"/>
      <c r="I31" s="152"/>
      <c r="J31" s="154"/>
      <c r="K31" s="127">
        <f>SUM(E31:J31)</f>
        <v>0</v>
      </c>
      <c r="L31" s="155">
        <f>IF(K31&gt;0,AVERAGE(E31:J31),0)</f>
        <v>0</v>
      </c>
    </row>
    <row r="32" spans="2:4" ht="12.75">
      <c r="B32" s="22"/>
      <c r="C32" s="36"/>
      <c r="D32" s="36"/>
    </row>
    <row r="33" spans="2:4" ht="12.75">
      <c r="B33" s="22"/>
      <c r="C33" s="36"/>
      <c r="D33" s="36"/>
    </row>
    <row r="34" spans="2:4" ht="12.75">
      <c r="B34" s="22"/>
      <c r="C34" s="36"/>
      <c r="D34" s="36"/>
    </row>
    <row r="35" spans="2:4" ht="12.75">
      <c r="B35" s="22"/>
      <c r="C35" s="36"/>
      <c r="D35" s="36"/>
    </row>
    <row r="36" spans="2:4" ht="12.75">
      <c r="B36" s="22"/>
      <c r="C36" s="36"/>
      <c r="D36" s="36"/>
    </row>
    <row r="37" spans="2:4" ht="12.75">
      <c r="B37" s="22"/>
      <c r="C37" s="36"/>
      <c r="D37" s="36"/>
    </row>
    <row r="38" spans="2:4" ht="12.75">
      <c r="B38" s="22"/>
      <c r="C38" s="36"/>
      <c r="D38" s="36"/>
    </row>
    <row r="39" spans="2:4" ht="12.75">
      <c r="B39" s="22"/>
      <c r="C39" s="36"/>
      <c r="D39" s="36"/>
    </row>
    <row r="40" spans="2:4" ht="12.75">
      <c r="B40" s="22"/>
      <c r="C40" s="36"/>
      <c r="D40" s="36"/>
    </row>
    <row r="41" spans="2:4" ht="12.75">
      <c r="B41" s="22"/>
      <c r="C41" s="36"/>
      <c r="D41" s="36"/>
    </row>
    <row r="42" spans="2:4" ht="12.75">
      <c r="B42" s="22"/>
      <c r="C42" s="36"/>
      <c r="D42" s="36"/>
    </row>
    <row r="43" spans="2:4" ht="12.75">
      <c r="B43" s="22"/>
      <c r="C43" s="36"/>
      <c r="D43" s="36"/>
    </row>
    <row r="44" spans="2:4" ht="12.75">
      <c r="B44" s="22"/>
      <c r="C44" s="36"/>
      <c r="D44" s="36"/>
    </row>
    <row r="45" spans="2:4" ht="12.75">
      <c r="B45" s="22"/>
      <c r="C45" s="36"/>
      <c r="D45" s="36"/>
    </row>
    <row r="46" spans="2:4" ht="12.75">
      <c r="B46" s="22"/>
      <c r="C46" s="36"/>
      <c r="D46" s="36"/>
    </row>
    <row r="47" spans="2:4" ht="12.75">
      <c r="B47" s="22"/>
      <c r="C47" s="36"/>
      <c r="D47" s="36"/>
    </row>
    <row r="48" spans="2:4" ht="12.75">
      <c r="B48" s="22"/>
      <c r="C48" s="36"/>
      <c r="D48" s="36"/>
    </row>
    <row r="49" spans="2:4" ht="12.75">
      <c r="B49" s="22"/>
      <c r="C49" s="36"/>
      <c r="D49" s="36"/>
    </row>
    <row r="50" spans="2:4" ht="12.75">
      <c r="B50" s="22"/>
      <c r="C50" s="36"/>
      <c r="D50" s="36"/>
    </row>
    <row r="51" spans="2:4" ht="12.75">
      <c r="B51" s="22"/>
      <c r="C51" s="36"/>
      <c r="D51" s="36"/>
    </row>
    <row r="52" spans="2:4" ht="12.75">
      <c r="B52" s="22"/>
      <c r="C52" s="36"/>
      <c r="D52" s="36"/>
    </row>
    <row r="53" spans="2:4" ht="12.75">
      <c r="B53" s="22"/>
      <c r="C53" s="36"/>
      <c r="D53" s="36"/>
    </row>
    <row r="54" spans="2:4" ht="12.75">
      <c r="B54" s="22"/>
      <c r="C54" s="36"/>
      <c r="D54" s="36"/>
    </row>
    <row r="55" spans="2:4" ht="12.75">
      <c r="B55" s="22"/>
      <c r="C55" s="36"/>
      <c r="D55" s="36"/>
    </row>
    <row r="56" spans="2:4" ht="12.75">
      <c r="B56" s="22"/>
      <c r="C56" s="36"/>
      <c r="D56" s="36"/>
    </row>
    <row r="57" spans="2:4" ht="12.75">
      <c r="B57" s="22"/>
      <c r="C57" s="36"/>
      <c r="D57" s="36"/>
    </row>
    <row r="58" spans="2:4" ht="12.75">
      <c r="B58" s="22"/>
      <c r="C58" s="36"/>
      <c r="D58" s="36"/>
    </row>
    <row r="59" spans="2:4" ht="12.75">
      <c r="B59" s="22"/>
      <c r="C59" s="36"/>
      <c r="D59" s="36"/>
    </row>
    <row r="60" spans="2:4" ht="12.75">
      <c r="B60" s="22"/>
      <c r="C60" s="36"/>
      <c r="D60" s="36"/>
    </row>
    <row r="61" spans="2:4" ht="12.75">
      <c r="B61" s="22"/>
      <c r="C61" s="36"/>
      <c r="D61" s="36"/>
    </row>
    <row r="62" spans="2:4" ht="12.75">
      <c r="B62" s="22"/>
      <c r="C62" s="36"/>
      <c r="D62" s="36"/>
    </row>
    <row r="63" spans="2:4" ht="12.75">
      <c r="B63" s="22"/>
      <c r="C63" s="36"/>
      <c r="D63" s="36"/>
    </row>
    <row r="64" spans="2:4" ht="12.75">
      <c r="B64" s="22"/>
      <c r="C64" s="36"/>
      <c r="D64" s="36"/>
    </row>
    <row r="65" spans="2:4" ht="12.75">
      <c r="B65" s="22"/>
      <c r="C65" s="36"/>
      <c r="D65" s="36"/>
    </row>
    <row r="66" spans="2:4" ht="12.75">
      <c r="B66" s="22"/>
      <c r="C66" s="36"/>
      <c r="D66" s="36"/>
    </row>
    <row r="67" spans="2:4" ht="12.75">
      <c r="B67" s="22"/>
      <c r="C67" s="36"/>
      <c r="D67" s="36"/>
    </row>
    <row r="68" spans="2:4" ht="12.75">
      <c r="B68" s="22"/>
      <c r="C68" s="36"/>
      <c r="D68" s="36"/>
    </row>
    <row r="69" spans="2:4" ht="12.75">
      <c r="B69" s="22"/>
      <c r="C69" s="36"/>
      <c r="D69" s="36"/>
    </row>
    <row r="70" spans="2:4" ht="12.75">
      <c r="B70" s="22"/>
      <c r="C70" s="36"/>
      <c r="D70" s="36"/>
    </row>
    <row r="71" spans="2:4" ht="12.75">
      <c r="B71" s="22"/>
      <c r="C71" s="36"/>
      <c r="D71" s="36"/>
    </row>
    <row r="72" spans="2:4" ht="12.75">
      <c r="B72" s="22"/>
      <c r="C72" s="36"/>
      <c r="D72" s="36"/>
    </row>
    <row r="73" spans="2:4" ht="12.75">
      <c r="B73" s="22"/>
      <c r="C73" s="36"/>
      <c r="D73" s="36"/>
    </row>
    <row r="74" spans="2:4" ht="12.75">
      <c r="B74" s="22"/>
      <c r="C74" s="36"/>
      <c r="D74" s="36"/>
    </row>
    <row r="75" spans="2:4" ht="12.75">
      <c r="B75" s="22"/>
      <c r="C75" s="36"/>
      <c r="D75" s="36"/>
    </row>
    <row r="76" spans="2:4" ht="12.75">
      <c r="B76" s="22"/>
      <c r="C76" s="36"/>
      <c r="D76" s="36"/>
    </row>
    <row r="77" spans="2:4" ht="12.75">
      <c r="B77" s="22"/>
      <c r="C77" s="36"/>
      <c r="D77" s="36"/>
    </row>
    <row r="78" spans="2:4" ht="12.75">
      <c r="B78" s="22"/>
      <c r="C78" s="36"/>
      <c r="D78" s="36"/>
    </row>
    <row r="79" spans="2:4" ht="12.75">
      <c r="B79" s="22"/>
      <c r="C79" s="36"/>
      <c r="D79" s="36"/>
    </row>
    <row r="80" spans="2:4" ht="12.75">
      <c r="B80" s="22"/>
      <c r="C80" s="36"/>
      <c r="D80" s="36"/>
    </row>
    <row r="81" spans="2:4" ht="12.75">
      <c r="B81" s="22"/>
      <c r="C81" s="36"/>
      <c r="D81" s="36"/>
    </row>
    <row r="82" spans="2:4" ht="12.75">
      <c r="B82" s="22"/>
      <c r="C82" s="36"/>
      <c r="D82" s="36"/>
    </row>
    <row r="83" spans="2:4" ht="12.75">
      <c r="B83" s="22"/>
      <c r="C83" s="36"/>
      <c r="D83" s="36"/>
    </row>
    <row r="84" spans="2:4" ht="12.75">
      <c r="B84" s="22"/>
      <c r="C84" s="36"/>
      <c r="D84" s="36"/>
    </row>
    <row r="85" spans="2:4" ht="12.75">
      <c r="B85" s="22"/>
      <c r="C85" s="36"/>
      <c r="D85" s="36"/>
    </row>
    <row r="86" spans="2:4" ht="12.75">
      <c r="B86" s="22"/>
      <c r="C86" s="36"/>
      <c r="D86" s="36"/>
    </row>
    <row r="87" spans="2:4" ht="12.75">
      <c r="B87" s="22"/>
      <c r="C87" s="36"/>
      <c r="D87" s="36"/>
    </row>
    <row r="88" spans="2:4" ht="12.75">
      <c r="B88" s="22"/>
      <c r="C88" s="36"/>
      <c r="D88" s="36"/>
    </row>
    <row r="89" spans="2:4" ht="12.75">
      <c r="B89" s="22"/>
      <c r="C89" s="36"/>
      <c r="D89" s="36"/>
    </row>
    <row r="90" spans="2:4" ht="12.75">
      <c r="B90" s="22"/>
      <c r="C90" s="36"/>
      <c r="D90" s="36"/>
    </row>
    <row r="91" spans="2:4" ht="12.75">
      <c r="B91" s="22"/>
      <c r="C91" s="36"/>
      <c r="D91" s="36"/>
    </row>
    <row r="92" spans="2:4" ht="12.75">
      <c r="B92" s="22"/>
      <c r="C92" s="36"/>
      <c r="D92" s="36"/>
    </row>
    <row r="93" spans="2:4" ht="12.75">
      <c r="B93" s="22"/>
      <c r="C93" s="36"/>
      <c r="D93" s="36"/>
    </row>
    <row r="94" spans="2:4" ht="12.75">
      <c r="B94" s="22"/>
      <c r="C94" s="36"/>
      <c r="D94" s="36"/>
    </row>
    <row r="95" spans="2:4" ht="12.75">
      <c r="B95" s="22"/>
      <c r="C95" s="36"/>
      <c r="D95" s="36"/>
    </row>
    <row r="96" spans="2:4" ht="12.75">
      <c r="B96" s="22"/>
      <c r="C96" s="36"/>
      <c r="D96" s="36"/>
    </row>
    <row r="97" spans="2:4" ht="12.75">
      <c r="B97" s="22"/>
      <c r="C97" s="36"/>
      <c r="D97" s="36"/>
    </row>
    <row r="98" spans="2:4" ht="12.75">
      <c r="B98" s="22"/>
      <c r="C98" s="36"/>
      <c r="D98" s="36"/>
    </row>
    <row r="99" spans="2:4" ht="12.75">
      <c r="B99" s="22"/>
      <c r="C99" s="36"/>
      <c r="D99" s="36"/>
    </row>
    <row r="100" spans="2:4" ht="12.75">
      <c r="B100" s="22"/>
      <c r="C100" s="36"/>
      <c r="D100" s="36"/>
    </row>
    <row r="101" spans="2:4" ht="12.75">
      <c r="B101" s="22"/>
      <c r="C101" s="36"/>
      <c r="D101" s="36"/>
    </row>
    <row r="102" spans="2:4" ht="12.75">
      <c r="B102" s="22"/>
      <c r="C102" s="36"/>
      <c r="D102" s="36"/>
    </row>
    <row r="103" spans="2:4" ht="12.75">
      <c r="B103" s="22"/>
      <c r="C103" s="36"/>
      <c r="D103" s="36"/>
    </row>
    <row r="104" spans="2:4" ht="12.75">
      <c r="B104" s="22"/>
      <c r="C104" s="36"/>
      <c r="D104" s="36"/>
    </row>
    <row r="105" spans="2:4" ht="12.75">
      <c r="B105" s="22"/>
      <c r="C105" s="36"/>
      <c r="D105" s="36"/>
    </row>
    <row r="106" spans="2:4" ht="12.75">
      <c r="B106" s="22"/>
      <c r="C106" s="36"/>
      <c r="D106" s="36"/>
    </row>
    <row r="107" spans="2:4" ht="12.75">
      <c r="B107" s="22"/>
      <c r="C107" s="36"/>
      <c r="D107" s="36"/>
    </row>
    <row r="108" spans="2:4" ht="12.75">
      <c r="B108" s="22"/>
      <c r="C108" s="36"/>
      <c r="D108" s="36"/>
    </row>
    <row r="109" spans="2:4" ht="12.75">
      <c r="B109" s="22"/>
      <c r="C109" s="36"/>
      <c r="D109" s="36"/>
    </row>
  </sheetData>
  <sheetProtection/>
  <mergeCells count="11">
    <mergeCell ref="K6:K7"/>
    <mergeCell ref="L6:L7"/>
    <mergeCell ref="A1:L1"/>
    <mergeCell ref="A3:L3"/>
    <mergeCell ref="A4:L4"/>
    <mergeCell ref="A5:L5"/>
    <mergeCell ref="A6:A7"/>
    <mergeCell ref="B6:B7"/>
    <mergeCell ref="C6:C7"/>
    <mergeCell ref="D6:D7"/>
    <mergeCell ref="E6:J6"/>
  </mergeCells>
  <conditionalFormatting sqref="E8:J31">
    <cfRule type="cellIs" priority="1" dxfId="0" operator="greaterThanOrEqual" stopIfTrue="1">
      <formula>200</formula>
    </cfRule>
  </conditionalFormatting>
  <printOptions/>
  <pageMargins left="0.35433070866141736" right="0.1968503937007874" top="0.7874015748031497" bottom="0.984251968503937" header="0" footer="0"/>
  <pageSetup horizontalDpi="200" verticalDpi="2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9"/>
  <sheetViews>
    <sheetView zoomScale="130" zoomScaleNormal="130" zoomScalePageLayoutView="0" workbookViewId="0" topLeftCell="A4">
      <selection activeCell="B13" sqref="B13:D13"/>
    </sheetView>
  </sheetViews>
  <sheetFormatPr defaultColWidth="9.140625" defaultRowHeight="12.75"/>
  <cols>
    <col min="1" max="1" width="5.140625" style="2" customWidth="1"/>
    <col min="2" max="2" width="24.28125" style="18" customWidth="1"/>
    <col min="3" max="4" width="10.7109375" style="37" customWidth="1"/>
    <col min="5" max="10" width="6.7109375" style="2" customWidth="1"/>
    <col min="11" max="11" width="7.00390625" style="2" customWidth="1"/>
    <col min="12" max="12" width="8.140625" style="2" bestFit="1" customWidth="1"/>
    <col min="13" max="16384" width="9.140625" style="2" customWidth="1"/>
  </cols>
  <sheetData>
    <row r="1" spans="1:12" ht="17.25">
      <c r="A1" s="368" t="s">
        <v>17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70"/>
    </row>
    <row r="2" spans="1:12" ht="5.25" customHeight="1">
      <c r="A2" s="38"/>
      <c r="B2" s="39"/>
      <c r="C2" s="39"/>
      <c r="D2" s="39"/>
      <c r="E2" s="40"/>
      <c r="F2" s="40"/>
      <c r="G2" s="40"/>
      <c r="H2" s="40"/>
      <c r="I2" s="40"/>
      <c r="J2" s="40"/>
      <c r="K2" s="40"/>
      <c r="L2" s="41"/>
    </row>
    <row r="3" spans="1:12" ht="17.25" customHeight="1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9"/>
    </row>
    <row r="4" spans="1:12" ht="17.25" customHeight="1" thickBot="1">
      <c r="A4" s="362" t="s">
        <v>28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4"/>
    </row>
    <row r="5" spans="1:12" ht="15.75" thickBot="1">
      <c r="A5" s="359" t="s">
        <v>176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1"/>
    </row>
    <row r="6" spans="1:12" ht="12.75" customHeight="1" thickBot="1">
      <c r="A6" s="384" t="s">
        <v>0</v>
      </c>
      <c r="B6" s="386" t="s">
        <v>4</v>
      </c>
      <c r="C6" s="395" t="s">
        <v>11</v>
      </c>
      <c r="D6" s="408" t="s">
        <v>46</v>
      </c>
      <c r="E6" s="389" t="s">
        <v>6</v>
      </c>
      <c r="F6" s="389"/>
      <c r="G6" s="389"/>
      <c r="H6" s="389"/>
      <c r="I6" s="389"/>
      <c r="J6" s="400"/>
      <c r="K6" s="397" t="s">
        <v>9</v>
      </c>
      <c r="L6" s="382" t="s">
        <v>10</v>
      </c>
    </row>
    <row r="7" spans="1:12" ht="16.5" customHeight="1" thickBot="1">
      <c r="A7" s="385"/>
      <c r="B7" s="387"/>
      <c r="C7" s="399"/>
      <c r="D7" s="409"/>
      <c r="E7" s="30" t="s">
        <v>1</v>
      </c>
      <c r="F7" s="7" t="s">
        <v>7</v>
      </c>
      <c r="G7" s="7" t="s">
        <v>2</v>
      </c>
      <c r="H7" s="7" t="s">
        <v>8</v>
      </c>
      <c r="I7" s="7" t="s">
        <v>5</v>
      </c>
      <c r="J7" s="8" t="s">
        <v>3</v>
      </c>
      <c r="K7" s="398"/>
      <c r="L7" s="383"/>
    </row>
    <row r="8" spans="1:12" s="3" customFormat="1" ht="15.75" customHeight="1">
      <c r="A8" s="128">
        <f>A7+1</f>
        <v>1</v>
      </c>
      <c r="B8" s="129" t="s">
        <v>31</v>
      </c>
      <c r="C8" s="248" t="s">
        <v>103</v>
      </c>
      <c r="D8" s="237" t="s">
        <v>47</v>
      </c>
      <c r="E8" s="130">
        <v>243</v>
      </c>
      <c r="F8" s="131">
        <v>187</v>
      </c>
      <c r="G8" s="131">
        <v>203</v>
      </c>
      <c r="H8" s="132">
        <v>189</v>
      </c>
      <c r="I8" s="131">
        <v>259</v>
      </c>
      <c r="J8" s="133">
        <v>197</v>
      </c>
      <c r="K8" s="124">
        <f aca="true" t="shared" si="0" ref="K8:K19">SUM(E8:J8)</f>
        <v>1278</v>
      </c>
      <c r="L8" s="134">
        <f aca="true" t="shared" si="1" ref="L8:L19">IF(K8&gt;0,AVERAGE(E8:J8),0)</f>
        <v>213</v>
      </c>
    </row>
    <row r="9" spans="1:12" s="3" customFormat="1" ht="15.75" customHeight="1">
      <c r="A9" s="135">
        <f>A8+1</f>
        <v>2</v>
      </c>
      <c r="B9" s="136" t="s">
        <v>33</v>
      </c>
      <c r="C9" s="249" t="s">
        <v>103</v>
      </c>
      <c r="D9" s="169" t="s">
        <v>47</v>
      </c>
      <c r="E9" s="137">
        <v>212</v>
      </c>
      <c r="F9" s="138">
        <v>204</v>
      </c>
      <c r="G9" s="138">
        <v>247</v>
      </c>
      <c r="H9" s="139">
        <v>178</v>
      </c>
      <c r="I9" s="138">
        <v>145</v>
      </c>
      <c r="J9" s="140">
        <v>187</v>
      </c>
      <c r="K9" s="125">
        <f t="shared" si="0"/>
        <v>1173</v>
      </c>
      <c r="L9" s="141">
        <f t="shared" si="1"/>
        <v>195.5</v>
      </c>
    </row>
    <row r="10" spans="1:12" s="3" customFormat="1" ht="15.75" customHeight="1">
      <c r="A10" s="135">
        <f>A9+1</f>
        <v>3</v>
      </c>
      <c r="B10" s="136" t="s">
        <v>147</v>
      </c>
      <c r="C10" s="249" t="s">
        <v>150</v>
      </c>
      <c r="D10" s="169" t="s">
        <v>47</v>
      </c>
      <c r="E10" s="137">
        <v>200</v>
      </c>
      <c r="F10" s="138">
        <v>173</v>
      </c>
      <c r="G10" s="138">
        <v>168</v>
      </c>
      <c r="H10" s="139">
        <v>212</v>
      </c>
      <c r="I10" s="138">
        <v>186</v>
      </c>
      <c r="J10" s="140">
        <v>179</v>
      </c>
      <c r="K10" s="125">
        <f t="shared" si="0"/>
        <v>1118</v>
      </c>
      <c r="L10" s="141">
        <f t="shared" si="1"/>
        <v>186.33333333333334</v>
      </c>
    </row>
    <row r="11" spans="1:12" s="3" customFormat="1" ht="15.75" customHeight="1">
      <c r="A11" s="135">
        <f aca="true" t="shared" si="2" ref="A11:A31">A10+1</f>
        <v>4</v>
      </c>
      <c r="B11" s="143" t="s">
        <v>167</v>
      </c>
      <c r="C11" s="250" t="s">
        <v>103</v>
      </c>
      <c r="D11" s="220" t="s">
        <v>49</v>
      </c>
      <c r="E11" s="144">
        <v>206</v>
      </c>
      <c r="F11" s="145">
        <v>178</v>
      </c>
      <c r="G11" s="145">
        <v>160</v>
      </c>
      <c r="H11" s="146">
        <v>168</v>
      </c>
      <c r="I11" s="145">
        <v>190</v>
      </c>
      <c r="J11" s="147">
        <v>209</v>
      </c>
      <c r="K11" s="126">
        <f t="shared" si="0"/>
        <v>1111</v>
      </c>
      <c r="L11" s="148">
        <f t="shared" si="1"/>
        <v>185.16666666666666</v>
      </c>
    </row>
    <row r="12" spans="1:12" s="3" customFormat="1" ht="15.75" customHeight="1">
      <c r="A12" s="135">
        <f t="shared" si="2"/>
        <v>5</v>
      </c>
      <c r="B12" s="136" t="s">
        <v>173</v>
      </c>
      <c r="C12" s="249" t="s">
        <v>68</v>
      </c>
      <c r="D12" s="169" t="s">
        <v>48</v>
      </c>
      <c r="E12" s="137">
        <v>141</v>
      </c>
      <c r="F12" s="138">
        <v>196</v>
      </c>
      <c r="G12" s="138">
        <v>167</v>
      </c>
      <c r="H12" s="139">
        <v>171</v>
      </c>
      <c r="I12" s="138">
        <v>187</v>
      </c>
      <c r="J12" s="140">
        <v>212</v>
      </c>
      <c r="K12" s="125">
        <f t="shared" si="0"/>
        <v>1074</v>
      </c>
      <c r="L12" s="141">
        <f t="shared" si="1"/>
        <v>179</v>
      </c>
    </row>
    <row r="13" spans="1:12" s="3" customFormat="1" ht="15.75" customHeight="1">
      <c r="A13" s="135">
        <f t="shared" si="2"/>
        <v>6</v>
      </c>
      <c r="B13" s="136" t="s">
        <v>165</v>
      </c>
      <c r="C13" s="249" t="s">
        <v>68</v>
      </c>
      <c r="D13" s="169" t="s">
        <v>56</v>
      </c>
      <c r="E13" s="137">
        <v>174</v>
      </c>
      <c r="F13" s="138">
        <v>152</v>
      </c>
      <c r="G13" s="138">
        <v>188</v>
      </c>
      <c r="H13" s="139">
        <v>179</v>
      </c>
      <c r="I13" s="138">
        <v>215</v>
      </c>
      <c r="J13" s="140">
        <v>157</v>
      </c>
      <c r="K13" s="125">
        <f t="shared" si="0"/>
        <v>1065</v>
      </c>
      <c r="L13" s="141">
        <f t="shared" si="1"/>
        <v>177.5</v>
      </c>
    </row>
    <row r="14" spans="1:12" s="3" customFormat="1" ht="15.75" customHeight="1">
      <c r="A14" s="135">
        <f t="shared" si="2"/>
        <v>7</v>
      </c>
      <c r="B14" s="136" t="s">
        <v>35</v>
      </c>
      <c r="C14" s="249" t="s">
        <v>68</v>
      </c>
      <c r="D14" s="220" t="s">
        <v>47</v>
      </c>
      <c r="E14" s="137">
        <v>209</v>
      </c>
      <c r="F14" s="138">
        <v>147</v>
      </c>
      <c r="G14" s="138">
        <v>209</v>
      </c>
      <c r="H14" s="139">
        <v>168</v>
      </c>
      <c r="I14" s="138">
        <v>169</v>
      </c>
      <c r="J14" s="140">
        <v>149</v>
      </c>
      <c r="K14" s="125">
        <f t="shared" si="0"/>
        <v>1051</v>
      </c>
      <c r="L14" s="141">
        <f t="shared" si="1"/>
        <v>175.16666666666666</v>
      </c>
    </row>
    <row r="15" spans="1:12" s="3" customFormat="1" ht="15.75" customHeight="1">
      <c r="A15" s="135">
        <f t="shared" si="2"/>
        <v>8</v>
      </c>
      <c r="B15" s="136" t="s">
        <v>51</v>
      </c>
      <c r="C15" s="249" t="s">
        <v>136</v>
      </c>
      <c r="D15" s="220" t="s">
        <v>48</v>
      </c>
      <c r="E15" s="144">
        <v>159</v>
      </c>
      <c r="F15" s="145">
        <v>168</v>
      </c>
      <c r="G15" s="145">
        <v>163</v>
      </c>
      <c r="H15" s="146">
        <v>146</v>
      </c>
      <c r="I15" s="145">
        <v>213</v>
      </c>
      <c r="J15" s="147">
        <v>188</v>
      </c>
      <c r="K15" s="126">
        <f t="shared" si="0"/>
        <v>1037</v>
      </c>
      <c r="L15" s="148">
        <f t="shared" si="1"/>
        <v>172.83333333333334</v>
      </c>
    </row>
    <row r="16" spans="1:12" s="3" customFormat="1" ht="15.75" customHeight="1">
      <c r="A16" s="135">
        <f t="shared" si="2"/>
        <v>9</v>
      </c>
      <c r="B16" s="136" t="s">
        <v>174</v>
      </c>
      <c r="C16" s="249" t="s">
        <v>150</v>
      </c>
      <c r="D16" s="169" t="s">
        <v>49</v>
      </c>
      <c r="E16" s="137">
        <v>150</v>
      </c>
      <c r="F16" s="138">
        <v>160</v>
      </c>
      <c r="G16" s="138">
        <v>158</v>
      </c>
      <c r="H16" s="139">
        <v>196</v>
      </c>
      <c r="I16" s="138">
        <v>182</v>
      </c>
      <c r="J16" s="140">
        <v>163</v>
      </c>
      <c r="K16" s="125">
        <f t="shared" si="0"/>
        <v>1009</v>
      </c>
      <c r="L16" s="141">
        <f t="shared" si="1"/>
        <v>168.16666666666666</v>
      </c>
    </row>
    <row r="17" spans="1:12" s="3" customFormat="1" ht="15.75" customHeight="1">
      <c r="A17" s="135">
        <f t="shared" si="2"/>
        <v>10</v>
      </c>
      <c r="B17" s="136" t="s">
        <v>124</v>
      </c>
      <c r="C17" s="249" t="s">
        <v>126</v>
      </c>
      <c r="D17" s="169" t="s">
        <v>49</v>
      </c>
      <c r="E17" s="137">
        <v>149</v>
      </c>
      <c r="F17" s="138">
        <v>138</v>
      </c>
      <c r="G17" s="138">
        <v>184</v>
      </c>
      <c r="H17" s="139">
        <v>174</v>
      </c>
      <c r="I17" s="138">
        <v>165</v>
      </c>
      <c r="J17" s="140">
        <v>185</v>
      </c>
      <c r="K17" s="125">
        <f t="shared" si="0"/>
        <v>995</v>
      </c>
      <c r="L17" s="141">
        <f t="shared" si="1"/>
        <v>165.83333333333334</v>
      </c>
    </row>
    <row r="18" spans="1:12" s="3" customFormat="1" ht="15.75" customHeight="1">
      <c r="A18" s="135">
        <f t="shared" si="2"/>
        <v>11</v>
      </c>
      <c r="B18" s="136" t="s">
        <v>58</v>
      </c>
      <c r="C18" s="249" t="s">
        <v>68</v>
      </c>
      <c r="D18" s="169" t="s">
        <v>49</v>
      </c>
      <c r="E18" s="137">
        <v>170</v>
      </c>
      <c r="F18" s="138">
        <v>162</v>
      </c>
      <c r="G18" s="138">
        <v>154</v>
      </c>
      <c r="H18" s="139">
        <v>159</v>
      </c>
      <c r="I18" s="138">
        <v>169</v>
      </c>
      <c r="J18" s="140">
        <v>144</v>
      </c>
      <c r="K18" s="125">
        <f t="shared" si="0"/>
        <v>958</v>
      </c>
      <c r="L18" s="141">
        <f t="shared" si="1"/>
        <v>159.66666666666666</v>
      </c>
    </row>
    <row r="19" spans="1:12" s="3" customFormat="1" ht="15.75" customHeight="1">
      <c r="A19" s="135">
        <f t="shared" si="2"/>
        <v>12</v>
      </c>
      <c r="B19" s="136" t="s">
        <v>59</v>
      </c>
      <c r="C19" s="249" t="s">
        <v>136</v>
      </c>
      <c r="D19" s="169" t="s">
        <v>49</v>
      </c>
      <c r="E19" s="137">
        <v>126</v>
      </c>
      <c r="F19" s="138">
        <v>150</v>
      </c>
      <c r="G19" s="138">
        <v>147</v>
      </c>
      <c r="H19" s="139">
        <v>154</v>
      </c>
      <c r="I19" s="138">
        <v>166</v>
      </c>
      <c r="J19" s="140">
        <v>129</v>
      </c>
      <c r="K19" s="125">
        <f t="shared" si="0"/>
        <v>872</v>
      </c>
      <c r="L19" s="141">
        <f t="shared" si="1"/>
        <v>145.33333333333334</v>
      </c>
    </row>
    <row r="20" spans="1:12" s="3" customFormat="1" ht="15.75" customHeight="1">
      <c r="A20" s="135">
        <f t="shared" si="2"/>
        <v>13</v>
      </c>
      <c r="B20" s="136"/>
      <c r="C20" s="156"/>
      <c r="D20" s="169"/>
      <c r="E20" s="137"/>
      <c r="F20" s="138"/>
      <c r="G20" s="138"/>
      <c r="H20" s="139"/>
      <c r="I20" s="138"/>
      <c r="J20" s="140"/>
      <c r="K20" s="125"/>
      <c r="L20" s="141"/>
    </row>
    <row r="21" spans="1:12" s="3" customFormat="1" ht="15.75" customHeight="1">
      <c r="A21" s="135">
        <f t="shared" si="2"/>
        <v>14</v>
      </c>
      <c r="B21" s="136"/>
      <c r="C21" s="156"/>
      <c r="D21" s="169"/>
      <c r="E21" s="137"/>
      <c r="F21" s="138"/>
      <c r="G21" s="138"/>
      <c r="H21" s="139"/>
      <c r="I21" s="138"/>
      <c r="J21" s="140"/>
      <c r="K21" s="125"/>
      <c r="L21" s="141"/>
    </row>
    <row r="22" spans="1:12" s="3" customFormat="1" ht="15.75" customHeight="1">
      <c r="A22" s="135">
        <f t="shared" si="2"/>
        <v>15</v>
      </c>
      <c r="B22" s="136"/>
      <c r="C22" s="156"/>
      <c r="D22" s="169"/>
      <c r="E22" s="137"/>
      <c r="F22" s="138"/>
      <c r="G22" s="138"/>
      <c r="H22" s="139"/>
      <c r="I22" s="138"/>
      <c r="J22" s="140"/>
      <c r="K22" s="125"/>
      <c r="L22" s="141"/>
    </row>
    <row r="23" spans="1:12" s="3" customFormat="1" ht="15.75" customHeight="1">
      <c r="A23" s="135">
        <f t="shared" si="2"/>
        <v>16</v>
      </c>
      <c r="B23" s="136"/>
      <c r="C23" s="156"/>
      <c r="D23" s="169"/>
      <c r="E23" s="137"/>
      <c r="F23" s="138"/>
      <c r="G23" s="138"/>
      <c r="H23" s="139"/>
      <c r="I23" s="138"/>
      <c r="J23" s="140"/>
      <c r="K23" s="125"/>
      <c r="L23" s="141"/>
    </row>
    <row r="24" spans="1:12" s="3" customFormat="1" ht="15.75" customHeight="1">
      <c r="A24" s="135">
        <f t="shared" si="2"/>
        <v>17</v>
      </c>
      <c r="B24" s="136"/>
      <c r="C24" s="156"/>
      <c r="D24" s="169"/>
      <c r="E24" s="137"/>
      <c r="F24" s="138"/>
      <c r="G24" s="138"/>
      <c r="H24" s="139"/>
      <c r="I24" s="138"/>
      <c r="J24" s="140"/>
      <c r="K24" s="125"/>
      <c r="L24" s="141"/>
    </row>
    <row r="25" spans="1:12" s="3" customFormat="1" ht="15.75" customHeight="1">
      <c r="A25" s="135">
        <f t="shared" si="2"/>
        <v>18</v>
      </c>
      <c r="B25" s="136"/>
      <c r="C25" s="156"/>
      <c r="D25" s="169"/>
      <c r="E25" s="137"/>
      <c r="F25" s="138"/>
      <c r="G25" s="138"/>
      <c r="H25" s="139"/>
      <c r="I25" s="138"/>
      <c r="J25" s="140"/>
      <c r="K25" s="125"/>
      <c r="L25" s="141"/>
    </row>
    <row r="26" spans="1:12" s="3" customFormat="1" ht="15.75" customHeight="1">
      <c r="A26" s="135">
        <f t="shared" si="2"/>
        <v>19</v>
      </c>
      <c r="B26" s="136"/>
      <c r="C26" s="156"/>
      <c r="D26" s="169"/>
      <c r="E26" s="137"/>
      <c r="F26" s="138"/>
      <c r="G26" s="138"/>
      <c r="H26" s="139"/>
      <c r="I26" s="138"/>
      <c r="J26" s="140"/>
      <c r="K26" s="125"/>
      <c r="L26" s="141"/>
    </row>
    <row r="27" spans="1:12" s="3" customFormat="1" ht="15.75" customHeight="1">
      <c r="A27" s="135">
        <f t="shared" si="2"/>
        <v>20</v>
      </c>
      <c r="B27" s="136"/>
      <c r="C27" s="156"/>
      <c r="D27" s="169"/>
      <c r="E27" s="137"/>
      <c r="F27" s="138"/>
      <c r="G27" s="138"/>
      <c r="H27" s="139"/>
      <c r="I27" s="138"/>
      <c r="J27" s="140"/>
      <c r="K27" s="125">
        <f>SUM(E27:J27)</f>
        <v>0</v>
      </c>
      <c r="L27" s="141">
        <f>IF(K27&gt;0,AVERAGE(E27:J27),0)</f>
        <v>0</v>
      </c>
    </row>
    <row r="28" spans="1:12" s="3" customFormat="1" ht="15.75" customHeight="1">
      <c r="A28" s="135">
        <f t="shared" si="2"/>
        <v>21</v>
      </c>
      <c r="B28" s="136"/>
      <c r="C28" s="156"/>
      <c r="D28" s="169"/>
      <c r="E28" s="137"/>
      <c r="F28" s="138"/>
      <c r="G28" s="138"/>
      <c r="H28" s="139"/>
      <c r="I28" s="138"/>
      <c r="J28" s="140"/>
      <c r="K28" s="125">
        <f>SUM(E28:J28)</f>
        <v>0</v>
      </c>
      <c r="L28" s="141">
        <f>IF(K28&gt;0,AVERAGE(E28:J28),0)</f>
        <v>0</v>
      </c>
    </row>
    <row r="29" spans="1:12" s="3" customFormat="1" ht="15.75" customHeight="1">
      <c r="A29" s="135">
        <f t="shared" si="2"/>
        <v>22</v>
      </c>
      <c r="B29" s="143"/>
      <c r="C29" s="158"/>
      <c r="D29" s="220"/>
      <c r="E29" s="137"/>
      <c r="F29" s="138"/>
      <c r="G29" s="138"/>
      <c r="H29" s="139"/>
      <c r="I29" s="138"/>
      <c r="J29" s="140"/>
      <c r="K29" s="125">
        <f>SUM(E29:J29)</f>
        <v>0</v>
      </c>
      <c r="L29" s="141">
        <f>IF(K29&gt;0,AVERAGE(E29:J29),0)</f>
        <v>0</v>
      </c>
    </row>
    <row r="30" spans="1:12" s="3" customFormat="1" ht="15.75" customHeight="1">
      <c r="A30" s="135">
        <f t="shared" si="2"/>
        <v>23</v>
      </c>
      <c r="B30" s="198"/>
      <c r="C30" s="156"/>
      <c r="D30" s="169"/>
      <c r="E30" s="137"/>
      <c r="F30" s="138"/>
      <c r="G30" s="138"/>
      <c r="H30" s="139"/>
      <c r="I30" s="138"/>
      <c r="J30" s="140"/>
      <c r="K30" s="125">
        <f>SUM(E30:J30)</f>
        <v>0</v>
      </c>
      <c r="L30" s="141">
        <f>IF(K30&gt;0,AVERAGE(E30:J30),0)</f>
        <v>0</v>
      </c>
    </row>
    <row r="31" spans="1:12" ht="15.75" customHeight="1" thickBot="1">
      <c r="A31" s="135">
        <f t="shared" si="2"/>
        <v>24</v>
      </c>
      <c r="B31" s="150"/>
      <c r="C31" s="159"/>
      <c r="D31" s="170"/>
      <c r="E31" s="151"/>
      <c r="F31" s="152"/>
      <c r="G31" s="152"/>
      <c r="H31" s="153"/>
      <c r="I31" s="152"/>
      <c r="J31" s="154"/>
      <c r="K31" s="127">
        <f>SUM(E31:J31)</f>
        <v>0</v>
      </c>
      <c r="L31" s="155">
        <f>IF(K31&gt;0,AVERAGE(E31:J31),0)</f>
        <v>0</v>
      </c>
    </row>
    <row r="32" spans="2:4" ht="12.75">
      <c r="B32" s="22"/>
      <c r="C32" s="36"/>
      <c r="D32" s="36"/>
    </row>
    <row r="33" spans="2:4" ht="12.75">
      <c r="B33" s="22"/>
      <c r="C33" s="36"/>
      <c r="D33" s="36"/>
    </row>
    <row r="34" spans="2:4" ht="12.75">
      <c r="B34" s="22"/>
      <c r="C34" s="36"/>
      <c r="D34" s="36"/>
    </row>
    <row r="35" spans="2:4" ht="12.75">
      <c r="B35" s="22"/>
      <c r="C35" s="36"/>
      <c r="D35" s="36"/>
    </row>
    <row r="36" spans="2:4" ht="12.75">
      <c r="B36" s="22"/>
      <c r="C36" s="36"/>
      <c r="D36" s="36"/>
    </row>
    <row r="37" spans="2:4" ht="12.75">
      <c r="B37" s="22"/>
      <c r="C37" s="36"/>
      <c r="D37" s="36"/>
    </row>
    <row r="38" spans="2:4" ht="12.75">
      <c r="B38" s="22"/>
      <c r="C38" s="36"/>
      <c r="D38" s="36"/>
    </row>
    <row r="39" spans="2:4" ht="12.75">
      <c r="B39" s="22"/>
      <c r="C39" s="36"/>
      <c r="D39" s="36"/>
    </row>
    <row r="40" spans="2:4" ht="12.75">
      <c r="B40" s="22"/>
      <c r="C40" s="36"/>
      <c r="D40" s="36"/>
    </row>
    <row r="41" spans="2:4" ht="12.75">
      <c r="B41" s="22"/>
      <c r="C41" s="36"/>
      <c r="D41" s="36"/>
    </row>
    <row r="42" spans="2:4" ht="12.75">
      <c r="B42" s="22"/>
      <c r="C42" s="36"/>
      <c r="D42" s="36"/>
    </row>
    <row r="43" spans="2:4" ht="12.75">
      <c r="B43" s="22"/>
      <c r="C43" s="36"/>
      <c r="D43" s="36"/>
    </row>
    <row r="44" spans="2:4" ht="12.75">
      <c r="B44" s="22"/>
      <c r="C44" s="36"/>
      <c r="D44" s="36"/>
    </row>
    <row r="45" spans="2:4" ht="12.75">
      <c r="B45" s="22"/>
      <c r="C45" s="36"/>
      <c r="D45" s="36"/>
    </row>
    <row r="46" spans="2:4" ht="12.75">
      <c r="B46" s="22"/>
      <c r="C46" s="36"/>
      <c r="D46" s="36"/>
    </row>
    <row r="47" spans="2:4" ht="12.75">
      <c r="B47" s="22"/>
      <c r="C47" s="36"/>
      <c r="D47" s="36"/>
    </row>
    <row r="48" spans="2:4" ht="12.75">
      <c r="B48" s="22"/>
      <c r="C48" s="36"/>
      <c r="D48" s="36"/>
    </row>
    <row r="49" spans="2:4" ht="12.75">
      <c r="B49" s="22"/>
      <c r="C49" s="36"/>
      <c r="D49" s="36"/>
    </row>
    <row r="50" spans="2:4" ht="12.75">
      <c r="B50" s="22"/>
      <c r="C50" s="36"/>
      <c r="D50" s="36"/>
    </row>
    <row r="51" spans="2:4" ht="12.75">
      <c r="B51" s="22"/>
      <c r="C51" s="36"/>
      <c r="D51" s="36"/>
    </row>
    <row r="52" spans="2:4" ht="12.75">
      <c r="B52" s="22"/>
      <c r="C52" s="36"/>
      <c r="D52" s="36"/>
    </row>
    <row r="53" spans="2:4" ht="12.75">
      <c r="B53" s="22"/>
      <c r="C53" s="36"/>
      <c r="D53" s="36"/>
    </row>
    <row r="54" spans="2:4" ht="12.75">
      <c r="B54" s="22"/>
      <c r="C54" s="36"/>
      <c r="D54" s="36"/>
    </row>
    <row r="55" spans="2:4" ht="12.75">
      <c r="B55" s="22"/>
      <c r="C55" s="36"/>
      <c r="D55" s="36"/>
    </row>
    <row r="56" spans="2:4" ht="12.75">
      <c r="B56" s="22"/>
      <c r="C56" s="36"/>
      <c r="D56" s="36"/>
    </row>
    <row r="57" spans="2:4" ht="12.75">
      <c r="B57" s="22"/>
      <c r="C57" s="36"/>
      <c r="D57" s="36"/>
    </row>
    <row r="58" spans="2:4" ht="12.75">
      <c r="B58" s="22"/>
      <c r="C58" s="36"/>
      <c r="D58" s="36"/>
    </row>
    <row r="59" spans="2:4" ht="12.75">
      <c r="B59" s="22"/>
      <c r="C59" s="36"/>
      <c r="D59" s="36"/>
    </row>
    <row r="60" spans="2:4" ht="12.75">
      <c r="B60" s="22"/>
      <c r="C60" s="36"/>
      <c r="D60" s="36"/>
    </row>
    <row r="61" spans="2:4" ht="12.75">
      <c r="B61" s="22"/>
      <c r="C61" s="36"/>
      <c r="D61" s="36"/>
    </row>
    <row r="62" spans="2:4" ht="12.75">
      <c r="B62" s="22"/>
      <c r="C62" s="36"/>
      <c r="D62" s="36"/>
    </row>
    <row r="63" spans="2:4" ht="12.75">
      <c r="B63" s="22"/>
      <c r="C63" s="36"/>
      <c r="D63" s="36"/>
    </row>
    <row r="64" spans="2:4" ht="12.75">
      <c r="B64" s="22"/>
      <c r="C64" s="36"/>
      <c r="D64" s="36"/>
    </row>
    <row r="65" spans="2:4" ht="12.75">
      <c r="B65" s="22"/>
      <c r="C65" s="36"/>
      <c r="D65" s="36"/>
    </row>
    <row r="66" spans="2:4" ht="12.75">
      <c r="B66" s="22"/>
      <c r="C66" s="36"/>
      <c r="D66" s="36"/>
    </row>
    <row r="67" spans="2:4" ht="12.75">
      <c r="B67" s="22"/>
      <c r="C67" s="36"/>
      <c r="D67" s="36"/>
    </row>
    <row r="68" spans="2:4" ht="12.75">
      <c r="B68" s="22"/>
      <c r="C68" s="36"/>
      <c r="D68" s="36"/>
    </row>
    <row r="69" spans="2:4" ht="12.75">
      <c r="B69" s="22"/>
      <c r="C69" s="36"/>
      <c r="D69" s="36"/>
    </row>
    <row r="70" spans="2:4" ht="12.75">
      <c r="B70" s="22"/>
      <c r="C70" s="36"/>
      <c r="D70" s="36"/>
    </row>
    <row r="71" spans="2:4" ht="12.75">
      <c r="B71" s="22"/>
      <c r="C71" s="36"/>
      <c r="D71" s="36"/>
    </row>
    <row r="72" spans="2:4" ht="12.75">
      <c r="B72" s="22"/>
      <c r="C72" s="36"/>
      <c r="D72" s="36"/>
    </row>
    <row r="73" spans="2:4" ht="12.75">
      <c r="B73" s="22"/>
      <c r="C73" s="36"/>
      <c r="D73" s="36"/>
    </row>
    <row r="74" spans="2:4" ht="12.75">
      <c r="B74" s="22"/>
      <c r="C74" s="36"/>
      <c r="D74" s="36"/>
    </row>
    <row r="75" spans="2:4" ht="12.75">
      <c r="B75" s="22"/>
      <c r="C75" s="36"/>
      <c r="D75" s="36"/>
    </row>
    <row r="76" spans="2:4" ht="12.75">
      <c r="B76" s="22"/>
      <c r="C76" s="36"/>
      <c r="D76" s="36"/>
    </row>
    <row r="77" spans="2:4" ht="12.75">
      <c r="B77" s="22"/>
      <c r="C77" s="36"/>
      <c r="D77" s="36"/>
    </row>
    <row r="78" spans="2:4" ht="12.75">
      <c r="B78" s="22"/>
      <c r="C78" s="36"/>
      <c r="D78" s="36"/>
    </row>
    <row r="79" spans="2:4" ht="12.75">
      <c r="B79" s="22"/>
      <c r="C79" s="36"/>
      <c r="D79" s="36"/>
    </row>
    <row r="80" spans="2:4" ht="12.75">
      <c r="B80" s="22"/>
      <c r="C80" s="36"/>
      <c r="D80" s="36"/>
    </row>
    <row r="81" spans="2:4" ht="12.75">
      <c r="B81" s="22"/>
      <c r="C81" s="36"/>
      <c r="D81" s="36"/>
    </row>
    <row r="82" spans="2:4" ht="12.75">
      <c r="B82" s="22"/>
      <c r="C82" s="36"/>
      <c r="D82" s="36"/>
    </row>
    <row r="83" spans="2:4" ht="12.75">
      <c r="B83" s="22"/>
      <c r="C83" s="36"/>
      <c r="D83" s="36"/>
    </row>
    <row r="84" spans="2:4" ht="12.75">
      <c r="B84" s="22"/>
      <c r="C84" s="36"/>
      <c r="D84" s="36"/>
    </row>
    <row r="85" spans="2:4" ht="12.75">
      <c r="B85" s="22"/>
      <c r="C85" s="36"/>
      <c r="D85" s="36"/>
    </row>
    <row r="86" spans="2:4" ht="12.75">
      <c r="B86" s="22"/>
      <c r="C86" s="36"/>
      <c r="D86" s="36"/>
    </row>
    <row r="87" spans="2:4" ht="12.75">
      <c r="B87" s="22"/>
      <c r="C87" s="36"/>
      <c r="D87" s="36"/>
    </row>
    <row r="88" spans="2:4" ht="12.75">
      <c r="B88" s="22"/>
      <c r="C88" s="36"/>
      <c r="D88" s="36"/>
    </row>
    <row r="89" spans="2:4" ht="12.75">
      <c r="B89" s="22"/>
      <c r="C89" s="36"/>
      <c r="D89" s="36"/>
    </row>
    <row r="90" spans="2:4" ht="12.75">
      <c r="B90" s="22"/>
      <c r="C90" s="36"/>
      <c r="D90" s="36"/>
    </row>
    <row r="91" spans="2:4" ht="12.75">
      <c r="B91" s="22"/>
      <c r="C91" s="36"/>
      <c r="D91" s="36"/>
    </row>
    <row r="92" spans="2:4" ht="12.75">
      <c r="B92" s="22"/>
      <c r="C92" s="36"/>
      <c r="D92" s="36"/>
    </row>
    <row r="93" spans="2:4" ht="12.75">
      <c r="B93" s="22"/>
      <c r="C93" s="36"/>
      <c r="D93" s="36"/>
    </row>
    <row r="94" spans="2:4" ht="12.75">
      <c r="B94" s="22"/>
      <c r="C94" s="36"/>
      <c r="D94" s="36"/>
    </row>
    <row r="95" spans="2:4" ht="12.75">
      <c r="B95" s="22"/>
      <c r="C95" s="36"/>
      <c r="D95" s="36"/>
    </row>
    <row r="96" spans="2:4" ht="12.75">
      <c r="B96" s="22"/>
      <c r="C96" s="36"/>
      <c r="D96" s="36"/>
    </row>
    <row r="97" spans="2:4" ht="12.75">
      <c r="B97" s="22"/>
      <c r="C97" s="36"/>
      <c r="D97" s="36"/>
    </row>
    <row r="98" spans="2:4" ht="12.75">
      <c r="B98" s="22"/>
      <c r="C98" s="36"/>
      <c r="D98" s="36"/>
    </row>
    <row r="99" spans="2:4" ht="12.75">
      <c r="B99" s="22"/>
      <c r="C99" s="36"/>
      <c r="D99" s="36"/>
    </row>
    <row r="100" spans="2:4" ht="12.75">
      <c r="B100" s="22"/>
      <c r="C100" s="36"/>
      <c r="D100" s="36"/>
    </row>
    <row r="101" spans="2:4" ht="12.75">
      <c r="B101" s="22"/>
      <c r="C101" s="36"/>
      <c r="D101" s="36"/>
    </row>
    <row r="102" spans="2:4" ht="12.75">
      <c r="B102" s="22"/>
      <c r="C102" s="36"/>
      <c r="D102" s="36"/>
    </row>
    <row r="103" spans="2:4" ht="12.75">
      <c r="B103" s="22"/>
      <c r="C103" s="36"/>
      <c r="D103" s="36"/>
    </row>
    <row r="104" spans="2:4" ht="12.75">
      <c r="B104" s="22"/>
      <c r="C104" s="36"/>
      <c r="D104" s="36"/>
    </row>
    <row r="105" spans="2:4" ht="12.75">
      <c r="B105" s="22"/>
      <c r="C105" s="36"/>
      <c r="D105" s="36"/>
    </row>
    <row r="106" spans="2:4" ht="12.75">
      <c r="B106" s="22"/>
      <c r="C106" s="36"/>
      <c r="D106" s="36"/>
    </row>
    <row r="107" spans="2:4" ht="12.75">
      <c r="B107" s="22"/>
      <c r="C107" s="36"/>
      <c r="D107" s="36"/>
    </row>
    <row r="108" spans="2:4" ht="12.75">
      <c r="B108" s="22"/>
      <c r="C108" s="36"/>
      <c r="D108" s="36"/>
    </row>
    <row r="109" spans="2:4" ht="12.75">
      <c r="B109" s="22"/>
      <c r="C109" s="36"/>
      <c r="D109" s="36"/>
    </row>
  </sheetData>
  <sheetProtection/>
  <mergeCells count="11">
    <mergeCell ref="K6:K7"/>
    <mergeCell ref="L6:L7"/>
    <mergeCell ref="A1:L1"/>
    <mergeCell ref="A3:L3"/>
    <mergeCell ref="A4:L4"/>
    <mergeCell ref="A5:L5"/>
    <mergeCell ref="A6:A7"/>
    <mergeCell ref="B6:B7"/>
    <mergeCell ref="C6:C7"/>
    <mergeCell ref="D6:D7"/>
    <mergeCell ref="E6:J6"/>
  </mergeCells>
  <conditionalFormatting sqref="E8:J31">
    <cfRule type="cellIs" priority="1" dxfId="0" operator="greaterThanOrEqual" stopIfTrue="1">
      <formula>200</formula>
    </cfRule>
  </conditionalFormatting>
  <printOptions/>
  <pageMargins left="0.35433070866141736" right="0.1968503937007874" top="0.7874015748031497" bottom="0.984251968503937" header="0" footer="0"/>
  <pageSetup horizontalDpi="200" verticalDpi="2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9"/>
  <sheetViews>
    <sheetView zoomScale="130" zoomScaleNormal="130" zoomScalePageLayoutView="0" workbookViewId="0" topLeftCell="A6">
      <selection activeCell="I27" sqref="I27"/>
    </sheetView>
  </sheetViews>
  <sheetFormatPr defaultColWidth="9.140625" defaultRowHeight="12.75"/>
  <cols>
    <col min="1" max="1" width="5.140625" style="2" customWidth="1"/>
    <col min="2" max="2" width="24.28125" style="18" customWidth="1"/>
    <col min="3" max="4" width="10.7109375" style="37" customWidth="1"/>
    <col min="5" max="10" width="6.7109375" style="2" customWidth="1"/>
    <col min="11" max="11" width="7.00390625" style="2" customWidth="1"/>
    <col min="12" max="12" width="8.140625" style="2" bestFit="1" customWidth="1"/>
    <col min="13" max="16384" width="9.140625" style="2" customWidth="1"/>
  </cols>
  <sheetData>
    <row r="1" spans="1:12" ht="17.25">
      <c r="A1" s="368" t="s">
        <v>17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70"/>
    </row>
    <row r="2" spans="1:12" ht="5.25" customHeight="1">
      <c r="A2" s="38"/>
      <c r="B2" s="39"/>
      <c r="C2" s="39"/>
      <c r="D2" s="39"/>
      <c r="E2" s="40"/>
      <c r="F2" s="40"/>
      <c r="G2" s="40"/>
      <c r="H2" s="40"/>
      <c r="I2" s="40"/>
      <c r="J2" s="40"/>
      <c r="K2" s="40"/>
      <c r="L2" s="41"/>
    </row>
    <row r="3" spans="1:12" ht="17.25" customHeight="1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9"/>
    </row>
    <row r="4" spans="1:12" ht="17.25" customHeight="1" thickBot="1">
      <c r="A4" s="362" t="s">
        <v>28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4"/>
    </row>
    <row r="5" spans="1:12" ht="15.75" thickBot="1">
      <c r="A5" s="359" t="s">
        <v>177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1"/>
    </row>
    <row r="6" spans="1:12" ht="12.75" customHeight="1" thickBot="1">
      <c r="A6" s="384" t="s">
        <v>0</v>
      </c>
      <c r="B6" s="386" t="s">
        <v>4</v>
      </c>
      <c r="C6" s="395" t="s">
        <v>11</v>
      </c>
      <c r="D6" s="408" t="s">
        <v>46</v>
      </c>
      <c r="E6" s="389" t="s">
        <v>6</v>
      </c>
      <c r="F6" s="389"/>
      <c r="G6" s="389"/>
      <c r="H6" s="389"/>
      <c r="I6" s="389"/>
      <c r="J6" s="400"/>
      <c r="K6" s="397" t="s">
        <v>9</v>
      </c>
      <c r="L6" s="382" t="s">
        <v>10</v>
      </c>
    </row>
    <row r="7" spans="1:12" ht="16.5" customHeight="1" thickBot="1">
      <c r="A7" s="385"/>
      <c r="B7" s="387"/>
      <c r="C7" s="399"/>
      <c r="D7" s="409"/>
      <c r="E7" s="30" t="s">
        <v>1</v>
      </c>
      <c r="F7" s="7" t="s">
        <v>7</v>
      </c>
      <c r="G7" s="7" t="s">
        <v>2</v>
      </c>
      <c r="H7" s="7" t="s">
        <v>8</v>
      </c>
      <c r="I7" s="7" t="s">
        <v>5</v>
      </c>
      <c r="J7" s="8" t="s">
        <v>3</v>
      </c>
      <c r="K7" s="398"/>
      <c r="L7" s="383"/>
    </row>
    <row r="8" spans="1:12" s="3" customFormat="1" ht="15.75" customHeight="1">
      <c r="A8" s="128">
        <f>A7+1</f>
        <v>1</v>
      </c>
      <c r="B8" s="129" t="s">
        <v>120</v>
      </c>
      <c r="C8" s="248" t="s">
        <v>178</v>
      </c>
      <c r="D8" s="237" t="s">
        <v>47</v>
      </c>
      <c r="E8" s="130">
        <v>212</v>
      </c>
      <c r="F8" s="131">
        <v>200</v>
      </c>
      <c r="G8" s="131">
        <v>211</v>
      </c>
      <c r="H8" s="132">
        <v>231</v>
      </c>
      <c r="I8" s="131">
        <v>180</v>
      </c>
      <c r="J8" s="133">
        <v>188</v>
      </c>
      <c r="K8" s="124">
        <f aca="true" t="shared" si="0" ref="K8:K22">SUM(E8:J8)</f>
        <v>1222</v>
      </c>
      <c r="L8" s="134">
        <f aca="true" t="shared" si="1" ref="L8:L22">IF(K8&gt;0,AVERAGE(E8:J8),0)</f>
        <v>203.66666666666666</v>
      </c>
    </row>
    <row r="9" spans="1:12" s="3" customFormat="1" ht="15.75" customHeight="1">
      <c r="A9" s="135">
        <f>A8+1</f>
        <v>2</v>
      </c>
      <c r="B9" s="136" t="s">
        <v>179</v>
      </c>
      <c r="C9" s="249" t="s">
        <v>180</v>
      </c>
      <c r="D9" s="169" t="s">
        <v>56</v>
      </c>
      <c r="E9" s="137">
        <v>232</v>
      </c>
      <c r="F9" s="138">
        <v>159</v>
      </c>
      <c r="G9" s="138">
        <v>212</v>
      </c>
      <c r="H9" s="139">
        <v>188</v>
      </c>
      <c r="I9" s="138">
        <v>153</v>
      </c>
      <c r="J9" s="140">
        <v>192</v>
      </c>
      <c r="K9" s="125">
        <f t="shared" si="0"/>
        <v>1136</v>
      </c>
      <c r="L9" s="141">
        <f t="shared" si="1"/>
        <v>189.33333333333334</v>
      </c>
    </row>
    <row r="10" spans="1:12" s="3" customFormat="1" ht="15.75" customHeight="1">
      <c r="A10" s="135">
        <f>A9+1</f>
        <v>3</v>
      </c>
      <c r="B10" s="136" t="s">
        <v>145</v>
      </c>
      <c r="C10" s="249" t="s">
        <v>181</v>
      </c>
      <c r="D10" s="169" t="s">
        <v>47</v>
      </c>
      <c r="E10" s="137">
        <v>170</v>
      </c>
      <c r="F10" s="138">
        <v>156</v>
      </c>
      <c r="G10" s="138">
        <v>222</v>
      </c>
      <c r="H10" s="139">
        <v>184</v>
      </c>
      <c r="I10" s="138">
        <v>176</v>
      </c>
      <c r="J10" s="140">
        <v>204</v>
      </c>
      <c r="K10" s="125">
        <f t="shared" si="0"/>
        <v>1112</v>
      </c>
      <c r="L10" s="141">
        <f t="shared" si="1"/>
        <v>185.33333333333334</v>
      </c>
    </row>
    <row r="11" spans="1:12" s="3" customFormat="1" ht="15.75" customHeight="1">
      <c r="A11" s="135">
        <f aca="true" t="shared" si="2" ref="A11:A31">A10+1</f>
        <v>4</v>
      </c>
      <c r="B11" s="143" t="s">
        <v>141</v>
      </c>
      <c r="C11" s="250" t="s">
        <v>103</v>
      </c>
      <c r="D11" s="220" t="s">
        <v>47</v>
      </c>
      <c r="E11" s="144">
        <v>158</v>
      </c>
      <c r="F11" s="145">
        <v>188</v>
      </c>
      <c r="G11" s="145">
        <v>196</v>
      </c>
      <c r="H11" s="146">
        <v>223</v>
      </c>
      <c r="I11" s="145">
        <v>206</v>
      </c>
      <c r="J11" s="147">
        <v>136</v>
      </c>
      <c r="K11" s="125">
        <f t="shared" si="0"/>
        <v>1107</v>
      </c>
      <c r="L11" s="141">
        <f t="shared" si="1"/>
        <v>184.5</v>
      </c>
    </row>
    <row r="12" spans="1:12" s="3" customFormat="1" ht="15.75" customHeight="1">
      <c r="A12" s="135">
        <f t="shared" si="2"/>
        <v>5</v>
      </c>
      <c r="B12" s="136" t="s">
        <v>160</v>
      </c>
      <c r="C12" s="249" t="s">
        <v>182</v>
      </c>
      <c r="D12" s="169" t="s">
        <v>47</v>
      </c>
      <c r="E12" s="137">
        <v>159</v>
      </c>
      <c r="F12" s="138">
        <v>241</v>
      </c>
      <c r="G12" s="138">
        <v>193</v>
      </c>
      <c r="H12" s="139">
        <v>142</v>
      </c>
      <c r="I12" s="138">
        <v>203</v>
      </c>
      <c r="J12" s="140">
        <v>168</v>
      </c>
      <c r="K12" s="125">
        <f t="shared" si="0"/>
        <v>1106</v>
      </c>
      <c r="L12" s="141">
        <f t="shared" si="1"/>
        <v>184.33333333333334</v>
      </c>
    </row>
    <row r="13" spans="1:12" s="3" customFormat="1" ht="15.75" customHeight="1">
      <c r="A13" s="135">
        <f t="shared" si="2"/>
        <v>6</v>
      </c>
      <c r="B13" s="136" t="s">
        <v>148</v>
      </c>
      <c r="C13" s="249" t="s">
        <v>183</v>
      </c>
      <c r="D13" s="169" t="s">
        <v>56</v>
      </c>
      <c r="E13" s="137">
        <v>174</v>
      </c>
      <c r="F13" s="138">
        <v>205</v>
      </c>
      <c r="G13" s="138">
        <v>155</v>
      </c>
      <c r="H13" s="139">
        <v>254</v>
      </c>
      <c r="I13" s="138">
        <v>175</v>
      </c>
      <c r="J13" s="140">
        <v>137</v>
      </c>
      <c r="K13" s="125">
        <f t="shared" si="0"/>
        <v>1100</v>
      </c>
      <c r="L13" s="141">
        <f t="shared" si="1"/>
        <v>183.33333333333334</v>
      </c>
    </row>
    <row r="14" spans="1:12" s="3" customFormat="1" ht="15.75" customHeight="1">
      <c r="A14" s="135">
        <f t="shared" si="2"/>
        <v>7</v>
      </c>
      <c r="B14" s="136" t="s">
        <v>144</v>
      </c>
      <c r="C14" s="249" t="s">
        <v>181</v>
      </c>
      <c r="D14" s="220" t="s">
        <v>49</v>
      </c>
      <c r="E14" s="137">
        <v>185</v>
      </c>
      <c r="F14" s="138">
        <v>167</v>
      </c>
      <c r="G14" s="138">
        <v>142</v>
      </c>
      <c r="H14" s="139">
        <v>181</v>
      </c>
      <c r="I14" s="138">
        <v>174</v>
      </c>
      <c r="J14" s="140">
        <v>222</v>
      </c>
      <c r="K14" s="125">
        <f t="shared" si="0"/>
        <v>1071</v>
      </c>
      <c r="L14" s="141">
        <f t="shared" si="1"/>
        <v>178.5</v>
      </c>
    </row>
    <row r="15" spans="1:12" s="3" customFormat="1" ht="15.75" customHeight="1">
      <c r="A15" s="135">
        <f t="shared" si="2"/>
        <v>8</v>
      </c>
      <c r="B15" s="136" t="s">
        <v>113</v>
      </c>
      <c r="C15" s="249" t="s">
        <v>184</v>
      </c>
      <c r="D15" s="220" t="s">
        <v>48</v>
      </c>
      <c r="E15" s="144">
        <v>161</v>
      </c>
      <c r="F15" s="145">
        <v>185</v>
      </c>
      <c r="G15" s="145">
        <v>161</v>
      </c>
      <c r="H15" s="146">
        <v>192</v>
      </c>
      <c r="I15" s="145">
        <v>153</v>
      </c>
      <c r="J15" s="147">
        <v>210</v>
      </c>
      <c r="K15" s="126">
        <f t="shared" si="0"/>
        <v>1062</v>
      </c>
      <c r="L15" s="148">
        <f t="shared" si="1"/>
        <v>177</v>
      </c>
    </row>
    <row r="16" spans="1:12" s="3" customFormat="1" ht="15.75" customHeight="1">
      <c r="A16" s="135">
        <f t="shared" si="2"/>
        <v>9</v>
      </c>
      <c r="B16" s="136" t="s">
        <v>185</v>
      </c>
      <c r="C16" s="249" t="s">
        <v>27</v>
      </c>
      <c r="D16" s="169" t="s">
        <v>49</v>
      </c>
      <c r="E16" s="137">
        <v>181</v>
      </c>
      <c r="F16" s="138">
        <v>178</v>
      </c>
      <c r="G16" s="138">
        <v>171</v>
      </c>
      <c r="H16" s="139">
        <v>152</v>
      </c>
      <c r="I16" s="138">
        <v>214</v>
      </c>
      <c r="J16" s="140">
        <v>163</v>
      </c>
      <c r="K16" s="125">
        <f t="shared" si="0"/>
        <v>1059</v>
      </c>
      <c r="L16" s="141">
        <f t="shared" si="1"/>
        <v>176.5</v>
      </c>
    </row>
    <row r="17" spans="1:12" s="3" customFormat="1" ht="15.75" customHeight="1">
      <c r="A17" s="135">
        <f t="shared" si="2"/>
        <v>10</v>
      </c>
      <c r="B17" s="136" t="s">
        <v>105</v>
      </c>
      <c r="C17" s="249" t="s">
        <v>180</v>
      </c>
      <c r="D17" s="169" t="s">
        <v>48</v>
      </c>
      <c r="E17" s="137">
        <v>160</v>
      </c>
      <c r="F17" s="138">
        <v>146</v>
      </c>
      <c r="G17" s="138">
        <v>140</v>
      </c>
      <c r="H17" s="139">
        <v>144</v>
      </c>
      <c r="I17" s="138">
        <v>203</v>
      </c>
      <c r="J17" s="140">
        <v>198</v>
      </c>
      <c r="K17" s="125">
        <f t="shared" si="0"/>
        <v>991</v>
      </c>
      <c r="L17" s="141">
        <f t="shared" si="1"/>
        <v>165.16666666666666</v>
      </c>
    </row>
    <row r="18" spans="1:12" s="3" customFormat="1" ht="15.75" customHeight="1">
      <c r="A18" s="135">
        <f t="shared" si="2"/>
        <v>11</v>
      </c>
      <c r="B18" s="136" t="s">
        <v>174</v>
      </c>
      <c r="C18" s="249" t="s">
        <v>150</v>
      </c>
      <c r="D18" s="169" t="s">
        <v>49</v>
      </c>
      <c r="E18" s="265">
        <v>116</v>
      </c>
      <c r="F18" s="266">
        <v>198</v>
      </c>
      <c r="G18" s="266">
        <v>171</v>
      </c>
      <c r="H18" s="267">
        <v>167</v>
      </c>
      <c r="I18" s="266">
        <v>143</v>
      </c>
      <c r="J18" s="268">
        <v>190</v>
      </c>
      <c r="K18" s="125">
        <f t="shared" si="0"/>
        <v>985</v>
      </c>
      <c r="L18" s="141">
        <f t="shared" si="1"/>
        <v>164.16666666666666</v>
      </c>
    </row>
    <row r="19" spans="1:12" s="3" customFormat="1" ht="15.75" customHeight="1">
      <c r="A19" s="135">
        <f t="shared" si="2"/>
        <v>12</v>
      </c>
      <c r="B19" s="136" t="s">
        <v>109</v>
      </c>
      <c r="C19" s="249" t="s">
        <v>180</v>
      </c>
      <c r="D19" s="169" t="s">
        <v>48</v>
      </c>
      <c r="E19" s="137">
        <v>155</v>
      </c>
      <c r="F19" s="138">
        <v>160</v>
      </c>
      <c r="G19" s="138">
        <v>138</v>
      </c>
      <c r="H19" s="139">
        <v>188</v>
      </c>
      <c r="I19" s="138">
        <v>158</v>
      </c>
      <c r="J19" s="140">
        <v>173</v>
      </c>
      <c r="K19" s="125">
        <f t="shared" si="0"/>
        <v>972</v>
      </c>
      <c r="L19" s="141">
        <f t="shared" si="1"/>
        <v>162</v>
      </c>
    </row>
    <row r="20" spans="1:12" s="3" customFormat="1" ht="15.75" customHeight="1">
      <c r="A20" s="135">
        <f t="shared" si="2"/>
        <v>13</v>
      </c>
      <c r="B20" s="136" t="s">
        <v>121</v>
      </c>
      <c r="C20" s="249" t="s">
        <v>89</v>
      </c>
      <c r="D20" s="169" t="s">
        <v>48</v>
      </c>
      <c r="E20" s="137">
        <v>171</v>
      </c>
      <c r="F20" s="138">
        <v>160</v>
      </c>
      <c r="G20" s="138">
        <v>153</v>
      </c>
      <c r="H20" s="139">
        <v>144</v>
      </c>
      <c r="I20" s="138">
        <v>170</v>
      </c>
      <c r="J20" s="140">
        <v>158</v>
      </c>
      <c r="K20" s="125">
        <f t="shared" si="0"/>
        <v>956</v>
      </c>
      <c r="L20" s="141">
        <f t="shared" si="1"/>
        <v>159.33333333333334</v>
      </c>
    </row>
    <row r="21" spans="1:12" s="3" customFormat="1" ht="15.75" customHeight="1">
      <c r="A21" s="135">
        <f t="shared" si="2"/>
        <v>14</v>
      </c>
      <c r="B21" s="136" t="s">
        <v>112</v>
      </c>
      <c r="C21" s="249" t="s">
        <v>103</v>
      </c>
      <c r="D21" s="169" t="s">
        <v>48</v>
      </c>
      <c r="E21" s="137">
        <v>149</v>
      </c>
      <c r="F21" s="138">
        <v>145</v>
      </c>
      <c r="G21" s="138">
        <v>165</v>
      </c>
      <c r="H21" s="139">
        <v>148</v>
      </c>
      <c r="I21" s="138">
        <v>153</v>
      </c>
      <c r="J21" s="140">
        <v>178</v>
      </c>
      <c r="K21" s="125">
        <f t="shared" si="0"/>
        <v>938</v>
      </c>
      <c r="L21" s="141">
        <f t="shared" si="1"/>
        <v>156.33333333333334</v>
      </c>
    </row>
    <row r="22" spans="1:12" s="3" customFormat="1" ht="15.75" customHeight="1">
      <c r="A22" s="135">
        <f t="shared" si="2"/>
        <v>15</v>
      </c>
      <c r="B22" s="136" t="s">
        <v>102</v>
      </c>
      <c r="C22" s="249" t="s">
        <v>103</v>
      </c>
      <c r="D22" s="169" t="s">
        <v>48</v>
      </c>
      <c r="E22" s="137">
        <v>177</v>
      </c>
      <c r="F22" s="138">
        <v>132</v>
      </c>
      <c r="G22" s="138">
        <v>172</v>
      </c>
      <c r="H22" s="139">
        <v>156</v>
      </c>
      <c r="I22" s="138">
        <v>160</v>
      </c>
      <c r="J22" s="140">
        <v>129</v>
      </c>
      <c r="K22" s="125">
        <f t="shared" si="0"/>
        <v>926</v>
      </c>
      <c r="L22" s="141">
        <f t="shared" si="1"/>
        <v>154.33333333333334</v>
      </c>
    </row>
    <row r="23" spans="1:12" s="3" customFormat="1" ht="15.75" customHeight="1">
      <c r="A23" s="135">
        <f t="shared" si="2"/>
        <v>16</v>
      </c>
      <c r="B23" s="136"/>
      <c r="C23" s="156"/>
      <c r="D23" s="169"/>
      <c r="E23" s="137"/>
      <c r="F23" s="138"/>
      <c r="G23" s="138"/>
      <c r="H23" s="139"/>
      <c r="I23" s="138"/>
      <c r="J23" s="140"/>
      <c r="K23" s="125"/>
      <c r="L23" s="141"/>
    </row>
    <row r="24" spans="1:12" s="3" customFormat="1" ht="15.75" customHeight="1">
      <c r="A24" s="135">
        <f t="shared" si="2"/>
        <v>17</v>
      </c>
      <c r="B24" s="136"/>
      <c r="C24" s="156"/>
      <c r="D24" s="169"/>
      <c r="E24" s="137"/>
      <c r="F24" s="138"/>
      <c r="G24" s="138"/>
      <c r="H24" s="139"/>
      <c r="I24" s="138"/>
      <c r="J24" s="140"/>
      <c r="K24" s="125"/>
      <c r="L24" s="141"/>
    </row>
    <row r="25" spans="1:12" s="3" customFormat="1" ht="15.75" customHeight="1">
      <c r="A25" s="135">
        <f t="shared" si="2"/>
        <v>18</v>
      </c>
      <c r="B25" s="136"/>
      <c r="C25" s="156"/>
      <c r="D25" s="169"/>
      <c r="E25" s="137"/>
      <c r="F25" s="138"/>
      <c r="G25" s="138"/>
      <c r="H25" s="139"/>
      <c r="I25" s="138"/>
      <c r="J25" s="140"/>
      <c r="K25" s="125"/>
      <c r="L25" s="141"/>
    </row>
    <row r="26" spans="1:12" s="3" customFormat="1" ht="15.75" customHeight="1">
      <c r="A26" s="135">
        <f t="shared" si="2"/>
        <v>19</v>
      </c>
      <c r="B26" s="136"/>
      <c r="C26" s="156"/>
      <c r="D26" s="169"/>
      <c r="E26" s="137"/>
      <c r="F26" s="138"/>
      <c r="G26" s="138"/>
      <c r="H26" s="139"/>
      <c r="I26" s="138"/>
      <c r="J26" s="140"/>
      <c r="K26" s="125"/>
      <c r="L26" s="141"/>
    </row>
    <row r="27" spans="1:12" s="3" customFormat="1" ht="15.75" customHeight="1">
      <c r="A27" s="135">
        <f t="shared" si="2"/>
        <v>20</v>
      </c>
      <c r="B27" s="136"/>
      <c r="C27" s="156"/>
      <c r="D27" s="169"/>
      <c r="E27" s="137"/>
      <c r="F27" s="138"/>
      <c r="G27" s="138"/>
      <c r="H27" s="139"/>
      <c r="I27" s="138"/>
      <c r="J27" s="140"/>
      <c r="K27" s="125">
        <f>SUM(E27:J27)</f>
        <v>0</v>
      </c>
      <c r="L27" s="141">
        <f>IF(K27&gt;0,AVERAGE(E27:J27),0)</f>
        <v>0</v>
      </c>
    </row>
    <row r="28" spans="1:12" s="3" customFormat="1" ht="15.75" customHeight="1">
      <c r="A28" s="135">
        <f t="shared" si="2"/>
        <v>21</v>
      </c>
      <c r="B28" s="136"/>
      <c r="C28" s="156"/>
      <c r="D28" s="169"/>
      <c r="E28" s="137"/>
      <c r="F28" s="138"/>
      <c r="G28" s="138"/>
      <c r="H28" s="139"/>
      <c r="I28" s="138"/>
      <c r="J28" s="140"/>
      <c r="K28" s="125">
        <f>SUM(E28:J28)</f>
        <v>0</v>
      </c>
      <c r="L28" s="141">
        <f>IF(K28&gt;0,AVERAGE(E28:J28),0)</f>
        <v>0</v>
      </c>
    </row>
    <row r="29" spans="1:12" s="3" customFormat="1" ht="15.75" customHeight="1">
      <c r="A29" s="135">
        <f t="shared" si="2"/>
        <v>22</v>
      </c>
      <c r="B29" s="143"/>
      <c r="C29" s="158"/>
      <c r="D29" s="220"/>
      <c r="E29" s="137"/>
      <c r="F29" s="138"/>
      <c r="G29" s="138"/>
      <c r="H29" s="139"/>
      <c r="I29" s="138"/>
      <c r="J29" s="140"/>
      <c r="K29" s="125">
        <f>SUM(E29:J29)</f>
        <v>0</v>
      </c>
      <c r="L29" s="141">
        <f>IF(K29&gt;0,AVERAGE(E29:J29),0)</f>
        <v>0</v>
      </c>
    </row>
    <row r="30" spans="1:12" s="3" customFormat="1" ht="15.75" customHeight="1">
      <c r="A30" s="135">
        <f t="shared" si="2"/>
        <v>23</v>
      </c>
      <c r="B30" s="198"/>
      <c r="C30" s="156"/>
      <c r="D30" s="169"/>
      <c r="E30" s="137"/>
      <c r="F30" s="138"/>
      <c r="G30" s="138"/>
      <c r="H30" s="139"/>
      <c r="I30" s="138"/>
      <c r="J30" s="140"/>
      <c r="K30" s="125">
        <f>SUM(E30:J30)</f>
        <v>0</v>
      </c>
      <c r="L30" s="141">
        <f>IF(K30&gt;0,AVERAGE(E30:J30),0)</f>
        <v>0</v>
      </c>
    </row>
    <row r="31" spans="1:12" ht="15.75" customHeight="1" thickBot="1">
      <c r="A31" s="135">
        <f t="shared" si="2"/>
        <v>24</v>
      </c>
      <c r="B31" s="150"/>
      <c r="C31" s="159"/>
      <c r="D31" s="170"/>
      <c r="E31" s="151"/>
      <c r="F31" s="152"/>
      <c r="G31" s="152"/>
      <c r="H31" s="153"/>
      <c r="I31" s="152"/>
      <c r="J31" s="154"/>
      <c r="K31" s="127">
        <f>SUM(E31:J31)</f>
        <v>0</v>
      </c>
      <c r="L31" s="155">
        <f>IF(K31&gt;0,AVERAGE(E31:J31),0)</f>
        <v>0</v>
      </c>
    </row>
    <row r="32" spans="2:4" ht="12.75">
      <c r="B32" s="22"/>
      <c r="C32" s="36"/>
      <c r="D32" s="36"/>
    </row>
    <row r="33" spans="2:4" ht="12.75">
      <c r="B33" s="22"/>
      <c r="C33" s="36"/>
      <c r="D33" s="36"/>
    </row>
    <row r="34" spans="2:4" ht="12.75">
      <c r="B34" s="22"/>
      <c r="C34" s="36"/>
      <c r="D34" s="36"/>
    </row>
    <row r="35" spans="2:4" ht="12.75">
      <c r="B35" s="22"/>
      <c r="C35" s="36"/>
      <c r="D35" s="36"/>
    </row>
    <row r="36" spans="2:4" ht="12.75">
      <c r="B36" s="22"/>
      <c r="C36" s="36"/>
      <c r="D36" s="36"/>
    </row>
    <row r="37" spans="2:4" ht="12.75">
      <c r="B37" s="22"/>
      <c r="C37" s="36"/>
      <c r="D37" s="36"/>
    </row>
    <row r="38" spans="2:4" ht="12.75">
      <c r="B38" s="22"/>
      <c r="C38" s="36"/>
      <c r="D38" s="36"/>
    </row>
    <row r="39" spans="2:4" ht="12.75">
      <c r="B39" s="22"/>
      <c r="C39" s="36"/>
      <c r="D39" s="36"/>
    </row>
    <row r="40" spans="2:4" ht="12.75">
      <c r="B40" s="22"/>
      <c r="C40" s="36"/>
      <c r="D40" s="36"/>
    </row>
    <row r="41" spans="2:4" ht="12.75">
      <c r="B41" s="22"/>
      <c r="C41" s="36"/>
      <c r="D41" s="36"/>
    </row>
    <row r="42" spans="2:4" ht="12.75">
      <c r="B42" s="22"/>
      <c r="C42" s="36"/>
      <c r="D42" s="36"/>
    </row>
    <row r="43" spans="2:4" ht="12.75">
      <c r="B43" s="22"/>
      <c r="C43" s="36"/>
      <c r="D43" s="36"/>
    </row>
    <row r="44" spans="2:4" ht="12.75">
      <c r="B44" s="22"/>
      <c r="C44" s="36"/>
      <c r="D44" s="36"/>
    </row>
    <row r="45" spans="2:4" ht="12.75">
      <c r="B45" s="22"/>
      <c r="C45" s="36"/>
      <c r="D45" s="36"/>
    </row>
    <row r="46" spans="2:4" ht="12.75">
      <c r="B46" s="22"/>
      <c r="C46" s="36"/>
      <c r="D46" s="36"/>
    </row>
    <row r="47" spans="2:4" ht="12.75">
      <c r="B47" s="22"/>
      <c r="C47" s="36"/>
      <c r="D47" s="36"/>
    </row>
    <row r="48" spans="2:4" ht="12.75">
      <c r="B48" s="22"/>
      <c r="C48" s="36"/>
      <c r="D48" s="36"/>
    </row>
    <row r="49" spans="2:4" ht="12.75">
      <c r="B49" s="22"/>
      <c r="C49" s="36"/>
      <c r="D49" s="36"/>
    </row>
    <row r="50" spans="2:4" ht="12.75">
      <c r="B50" s="22"/>
      <c r="C50" s="36"/>
      <c r="D50" s="36"/>
    </row>
    <row r="51" spans="2:4" ht="12.75">
      <c r="B51" s="22"/>
      <c r="C51" s="36"/>
      <c r="D51" s="36"/>
    </row>
    <row r="52" spans="2:4" ht="12.75">
      <c r="B52" s="22"/>
      <c r="C52" s="36"/>
      <c r="D52" s="36"/>
    </row>
    <row r="53" spans="2:4" ht="12.75">
      <c r="B53" s="22"/>
      <c r="C53" s="36"/>
      <c r="D53" s="36"/>
    </row>
    <row r="54" spans="2:4" ht="12.75">
      <c r="B54" s="22"/>
      <c r="C54" s="36"/>
      <c r="D54" s="36"/>
    </row>
    <row r="55" spans="2:4" ht="12.75">
      <c r="B55" s="22"/>
      <c r="C55" s="36"/>
      <c r="D55" s="36"/>
    </row>
    <row r="56" spans="2:4" ht="12.75">
      <c r="B56" s="22"/>
      <c r="C56" s="36"/>
      <c r="D56" s="36"/>
    </row>
    <row r="57" spans="2:4" ht="12.75">
      <c r="B57" s="22"/>
      <c r="C57" s="36"/>
      <c r="D57" s="36"/>
    </row>
    <row r="58" spans="2:4" ht="12.75">
      <c r="B58" s="22"/>
      <c r="C58" s="36"/>
      <c r="D58" s="36"/>
    </row>
    <row r="59" spans="2:4" ht="12.75">
      <c r="B59" s="22"/>
      <c r="C59" s="36"/>
      <c r="D59" s="36"/>
    </row>
    <row r="60" spans="2:4" ht="12.75">
      <c r="B60" s="22"/>
      <c r="C60" s="36"/>
      <c r="D60" s="36"/>
    </row>
    <row r="61" spans="2:4" ht="12.75">
      <c r="B61" s="22"/>
      <c r="C61" s="36"/>
      <c r="D61" s="36"/>
    </row>
    <row r="62" spans="2:4" ht="12.75">
      <c r="B62" s="22"/>
      <c r="C62" s="36"/>
      <c r="D62" s="36"/>
    </row>
    <row r="63" spans="2:4" ht="12.75">
      <c r="B63" s="22"/>
      <c r="C63" s="36"/>
      <c r="D63" s="36"/>
    </row>
    <row r="64" spans="2:4" ht="12.75">
      <c r="B64" s="22"/>
      <c r="C64" s="36"/>
      <c r="D64" s="36"/>
    </row>
    <row r="65" spans="2:4" ht="12.75">
      <c r="B65" s="22"/>
      <c r="C65" s="36"/>
      <c r="D65" s="36"/>
    </row>
    <row r="66" spans="2:4" ht="12.75">
      <c r="B66" s="22"/>
      <c r="C66" s="36"/>
      <c r="D66" s="36"/>
    </row>
    <row r="67" spans="2:4" ht="12.75">
      <c r="B67" s="22"/>
      <c r="C67" s="36"/>
      <c r="D67" s="36"/>
    </row>
    <row r="68" spans="2:4" ht="12.75">
      <c r="B68" s="22"/>
      <c r="C68" s="36"/>
      <c r="D68" s="36"/>
    </row>
    <row r="69" spans="2:4" ht="12.75">
      <c r="B69" s="22"/>
      <c r="C69" s="36"/>
      <c r="D69" s="36"/>
    </row>
    <row r="70" spans="2:4" ht="12.75">
      <c r="B70" s="22"/>
      <c r="C70" s="36"/>
      <c r="D70" s="36"/>
    </row>
    <row r="71" spans="2:4" ht="12.75">
      <c r="B71" s="22"/>
      <c r="C71" s="36"/>
      <c r="D71" s="36"/>
    </row>
    <row r="72" spans="2:4" ht="12.75">
      <c r="B72" s="22"/>
      <c r="C72" s="36"/>
      <c r="D72" s="36"/>
    </row>
    <row r="73" spans="2:4" ht="12.75">
      <c r="B73" s="22"/>
      <c r="C73" s="36"/>
      <c r="D73" s="36"/>
    </row>
    <row r="74" spans="2:4" ht="12.75">
      <c r="B74" s="22"/>
      <c r="C74" s="36"/>
      <c r="D74" s="36"/>
    </row>
    <row r="75" spans="2:4" ht="12.75">
      <c r="B75" s="22"/>
      <c r="C75" s="36"/>
      <c r="D75" s="36"/>
    </row>
    <row r="76" spans="2:4" ht="12.75">
      <c r="B76" s="22"/>
      <c r="C76" s="36"/>
      <c r="D76" s="36"/>
    </row>
    <row r="77" spans="2:4" ht="12.75">
      <c r="B77" s="22"/>
      <c r="C77" s="36"/>
      <c r="D77" s="36"/>
    </row>
    <row r="78" spans="2:4" ht="12.75">
      <c r="B78" s="22"/>
      <c r="C78" s="36"/>
      <c r="D78" s="36"/>
    </row>
    <row r="79" spans="2:4" ht="12.75">
      <c r="B79" s="22"/>
      <c r="C79" s="36"/>
      <c r="D79" s="36"/>
    </row>
    <row r="80" spans="2:4" ht="12.75">
      <c r="B80" s="22"/>
      <c r="C80" s="36"/>
      <c r="D80" s="36"/>
    </row>
    <row r="81" spans="2:4" ht="12.75">
      <c r="B81" s="22"/>
      <c r="C81" s="36"/>
      <c r="D81" s="36"/>
    </row>
    <row r="82" spans="2:4" ht="12.75">
      <c r="B82" s="22"/>
      <c r="C82" s="36"/>
      <c r="D82" s="36"/>
    </row>
    <row r="83" spans="2:4" ht="12.75">
      <c r="B83" s="22"/>
      <c r="C83" s="36"/>
      <c r="D83" s="36"/>
    </row>
    <row r="84" spans="2:4" ht="12.75">
      <c r="B84" s="22"/>
      <c r="C84" s="36"/>
      <c r="D84" s="36"/>
    </row>
    <row r="85" spans="2:4" ht="12.75">
      <c r="B85" s="22"/>
      <c r="C85" s="36"/>
      <c r="D85" s="36"/>
    </row>
    <row r="86" spans="2:4" ht="12.75">
      <c r="B86" s="22"/>
      <c r="C86" s="36"/>
      <c r="D86" s="36"/>
    </row>
    <row r="87" spans="2:4" ht="12.75">
      <c r="B87" s="22"/>
      <c r="C87" s="36"/>
      <c r="D87" s="36"/>
    </row>
    <row r="88" spans="2:4" ht="12.75">
      <c r="B88" s="22"/>
      <c r="C88" s="36"/>
      <c r="D88" s="36"/>
    </row>
    <row r="89" spans="2:4" ht="12.75">
      <c r="B89" s="22"/>
      <c r="C89" s="36"/>
      <c r="D89" s="36"/>
    </row>
    <row r="90" spans="2:4" ht="12.75">
      <c r="B90" s="22"/>
      <c r="C90" s="36"/>
      <c r="D90" s="36"/>
    </row>
    <row r="91" spans="2:4" ht="12.75">
      <c r="B91" s="22"/>
      <c r="C91" s="36"/>
      <c r="D91" s="36"/>
    </row>
    <row r="92" spans="2:4" ht="12.75">
      <c r="B92" s="22"/>
      <c r="C92" s="36"/>
      <c r="D92" s="36"/>
    </row>
    <row r="93" spans="2:4" ht="12.75">
      <c r="B93" s="22"/>
      <c r="C93" s="36"/>
      <c r="D93" s="36"/>
    </row>
    <row r="94" spans="2:4" ht="12.75">
      <c r="B94" s="22"/>
      <c r="C94" s="36"/>
      <c r="D94" s="36"/>
    </row>
    <row r="95" spans="2:4" ht="12.75">
      <c r="B95" s="22"/>
      <c r="C95" s="36"/>
      <c r="D95" s="36"/>
    </row>
    <row r="96" spans="2:4" ht="12.75">
      <c r="B96" s="22"/>
      <c r="C96" s="36"/>
      <c r="D96" s="36"/>
    </row>
    <row r="97" spans="2:4" ht="12.75">
      <c r="B97" s="22"/>
      <c r="C97" s="36"/>
      <c r="D97" s="36"/>
    </row>
    <row r="98" spans="2:4" ht="12.75">
      <c r="B98" s="22"/>
      <c r="C98" s="36"/>
      <c r="D98" s="36"/>
    </row>
    <row r="99" spans="2:4" ht="12.75">
      <c r="B99" s="22"/>
      <c r="C99" s="36"/>
      <c r="D99" s="36"/>
    </row>
    <row r="100" spans="2:4" ht="12.75">
      <c r="B100" s="22"/>
      <c r="C100" s="36"/>
      <c r="D100" s="36"/>
    </row>
    <row r="101" spans="2:4" ht="12.75">
      <c r="B101" s="22"/>
      <c r="C101" s="36"/>
      <c r="D101" s="36"/>
    </row>
    <row r="102" spans="2:4" ht="12.75">
      <c r="B102" s="22"/>
      <c r="C102" s="36"/>
      <c r="D102" s="36"/>
    </row>
    <row r="103" spans="2:4" ht="12.75">
      <c r="B103" s="22"/>
      <c r="C103" s="36"/>
      <c r="D103" s="36"/>
    </row>
    <row r="104" spans="2:4" ht="12.75">
      <c r="B104" s="22"/>
      <c r="C104" s="36"/>
      <c r="D104" s="36"/>
    </row>
    <row r="105" spans="2:4" ht="12.75">
      <c r="B105" s="22"/>
      <c r="C105" s="36"/>
      <c r="D105" s="36"/>
    </row>
    <row r="106" spans="2:4" ht="12.75">
      <c r="B106" s="22"/>
      <c r="C106" s="36"/>
      <c r="D106" s="36"/>
    </row>
    <row r="107" spans="2:4" ht="12.75">
      <c r="B107" s="22"/>
      <c r="C107" s="36"/>
      <c r="D107" s="36"/>
    </row>
    <row r="108" spans="2:4" ht="12.75">
      <c r="B108" s="22"/>
      <c r="C108" s="36"/>
      <c r="D108" s="36"/>
    </row>
    <row r="109" spans="2:4" ht="12.75">
      <c r="B109" s="22"/>
      <c r="C109" s="36"/>
      <c r="D109" s="36"/>
    </row>
  </sheetData>
  <sheetProtection/>
  <mergeCells count="11">
    <mergeCell ref="L6:L7"/>
    <mergeCell ref="A1:L1"/>
    <mergeCell ref="A3:L3"/>
    <mergeCell ref="A4:L4"/>
    <mergeCell ref="A5:L5"/>
    <mergeCell ref="A6:A7"/>
    <mergeCell ref="B6:B7"/>
    <mergeCell ref="C6:C7"/>
    <mergeCell ref="D6:D7"/>
    <mergeCell ref="E6:J6"/>
    <mergeCell ref="K6:K7"/>
  </mergeCells>
  <conditionalFormatting sqref="E8:J31">
    <cfRule type="cellIs" priority="1" dxfId="0" operator="greaterThanOrEqual" stopIfTrue="1">
      <formula>200</formula>
    </cfRule>
  </conditionalFormatting>
  <printOptions/>
  <pageMargins left="0.35433070866141736" right="0.1968503937007874" top="0.7874015748031497" bottom="0.984251968503937" header="0" footer="0"/>
  <pageSetup horizontalDpi="200" verticalDpi="2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09"/>
  <sheetViews>
    <sheetView zoomScale="130" zoomScaleNormal="130" zoomScalePageLayoutView="0" workbookViewId="0" topLeftCell="A4">
      <selection activeCell="O8" sqref="O8"/>
    </sheetView>
  </sheetViews>
  <sheetFormatPr defaultColWidth="9.140625" defaultRowHeight="12.75"/>
  <cols>
    <col min="1" max="1" width="5.140625" style="2" customWidth="1"/>
    <col min="2" max="2" width="24.28125" style="18" customWidth="1"/>
    <col min="3" max="4" width="10.7109375" style="37" customWidth="1"/>
    <col min="5" max="10" width="6.7109375" style="2" customWidth="1"/>
    <col min="11" max="11" width="7.00390625" style="2" customWidth="1"/>
    <col min="12" max="12" width="8.140625" style="2" bestFit="1" customWidth="1"/>
    <col min="13" max="16384" width="9.140625" style="2" customWidth="1"/>
  </cols>
  <sheetData>
    <row r="1" spans="1:12" ht="17.25">
      <c r="A1" s="368" t="s">
        <v>17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70"/>
    </row>
    <row r="2" spans="1:12" ht="5.25" customHeight="1">
      <c r="A2" s="38"/>
      <c r="B2" s="39"/>
      <c r="C2" s="39"/>
      <c r="D2" s="39"/>
      <c r="E2" s="40"/>
      <c r="F2" s="40"/>
      <c r="G2" s="40"/>
      <c r="H2" s="40"/>
      <c r="I2" s="40"/>
      <c r="J2" s="40"/>
      <c r="K2" s="40"/>
      <c r="L2" s="41"/>
    </row>
    <row r="3" spans="1:12" ht="17.25" customHeight="1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9"/>
    </row>
    <row r="4" spans="1:12" ht="17.25" customHeight="1" thickBot="1">
      <c r="A4" s="362" t="s">
        <v>28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4"/>
    </row>
    <row r="5" spans="1:12" ht="15.75" thickBot="1">
      <c r="A5" s="359" t="s">
        <v>157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1"/>
    </row>
    <row r="6" spans="1:12" ht="12.75" customHeight="1" thickBot="1">
      <c r="A6" s="384" t="s">
        <v>0</v>
      </c>
      <c r="B6" s="386" t="s">
        <v>4</v>
      </c>
      <c r="C6" s="395" t="s">
        <v>11</v>
      </c>
      <c r="D6" s="408" t="s">
        <v>46</v>
      </c>
      <c r="E6" s="389" t="s">
        <v>6</v>
      </c>
      <c r="F6" s="389"/>
      <c r="G6" s="389"/>
      <c r="H6" s="389"/>
      <c r="I6" s="389"/>
      <c r="J6" s="400"/>
      <c r="K6" s="397" t="s">
        <v>9</v>
      </c>
      <c r="L6" s="382" t="s">
        <v>10</v>
      </c>
    </row>
    <row r="7" spans="1:12" ht="16.5" customHeight="1" thickBot="1">
      <c r="A7" s="385"/>
      <c r="B7" s="387"/>
      <c r="C7" s="399"/>
      <c r="D7" s="409"/>
      <c r="E7" s="30" t="s">
        <v>1</v>
      </c>
      <c r="F7" s="7" t="s">
        <v>7</v>
      </c>
      <c r="G7" s="7" t="s">
        <v>2</v>
      </c>
      <c r="H7" s="7" t="s">
        <v>8</v>
      </c>
      <c r="I7" s="7" t="s">
        <v>5</v>
      </c>
      <c r="J7" s="8" t="s">
        <v>3</v>
      </c>
      <c r="K7" s="398"/>
      <c r="L7" s="383"/>
    </row>
    <row r="8" spans="1:12" s="3" customFormat="1" ht="15.75" customHeight="1">
      <c r="A8" s="128">
        <f>A7+1</f>
        <v>1</v>
      </c>
      <c r="B8" s="129" t="s">
        <v>120</v>
      </c>
      <c r="C8" s="248" t="s">
        <v>178</v>
      </c>
      <c r="D8" s="237" t="s">
        <v>47</v>
      </c>
      <c r="E8" s="130">
        <v>224</v>
      </c>
      <c r="F8" s="131">
        <v>202</v>
      </c>
      <c r="G8" s="131">
        <v>191</v>
      </c>
      <c r="H8" s="132">
        <v>183</v>
      </c>
      <c r="I8" s="131">
        <v>208</v>
      </c>
      <c r="J8" s="133">
        <v>202</v>
      </c>
      <c r="K8" s="124">
        <f aca="true" t="shared" si="0" ref="K8:K31">SUM(E8:J8)</f>
        <v>1210</v>
      </c>
      <c r="L8" s="134">
        <f aca="true" t="shared" si="1" ref="L8:L31">IF(K8&gt;0,AVERAGE(E8:J8),0)</f>
        <v>201.66666666666666</v>
      </c>
    </row>
    <row r="9" spans="1:12" s="3" customFormat="1" ht="15.75" customHeight="1">
      <c r="A9" s="135">
        <f>A8+1</f>
        <v>2</v>
      </c>
      <c r="B9" s="136" t="s">
        <v>148</v>
      </c>
      <c r="C9" s="249" t="s">
        <v>183</v>
      </c>
      <c r="D9" s="169" t="s">
        <v>56</v>
      </c>
      <c r="E9" s="137">
        <v>210</v>
      </c>
      <c r="F9" s="138">
        <v>224</v>
      </c>
      <c r="G9" s="138">
        <v>200</v>
      </c>
      <c r="H9" s="139">
        <v>187</v>
      </c>
      <c r="I9" s="138">
        <v>170</v>
      </c>
      <c r="J9" s="140">
        <v>210</v>
      </c>
      <c r="K9" s="125">
        <f t="shared" si="0"/>
        <v>1201</v>
      </c>
      <c r="L9" s="141">
        <f t="shared" si="1"/>
        <v>200.16666666666666</v>
      </c>
    </row>
    <row r="10" spans="1:12" s="3" customFormat="1" ht="15.75" customHeight="1">
      <c r="A10" s="135">
        <f>A9+1</f>
        <v>3</v>
      </c>
      <c r="B10" s="136" t="s">
        <v>159</v>
      </c>
      <c r="C10" s="249" t="s">
        <v>42</v>
      </c>
      <c r="D10" s="169" t="s">
        <v>56</v>
      </c>
      <c r="E10" s="137">
        <v>145</v>
      </c>
      <c r="F10" s="138">
        <v>191</v>
      </c>
      <c r="G10" s="138">
        <v>188</v>
      </c>
      <c r="H10" s="139">
        <v>227</v>
      </c>
      <c r="I10" s="138">
        <v>206</v>
      </c>
      <c r="J10" s="140">
        <v>222</v>
      </c>
      <c r="K10" s="125">
        <f t="shared" si="0"/>
        <v>1179</v>
      </c>
      <c r="L10" s="141">
        <f t="shared" si="1"/>
        <v>196.5</v>
      </c>
    </row>
    <row r="11" spans="1:12" s="3" customFormat="1" ht="15.75" customHeight="1">
      <c r="A11" s="135">
        <f aca="true" t="shared" si="2" ref="A11:A31">A10+1</f>
        <v>4</v>
      </c>
      <c r="B11" s="143" t="s">
        <v>105</v>
      </c>
      <c r="C11" s="250" t="s">
        <v>180</v>
      </c>
      <c r="D11" s="169" t="s">
        <v>48</v>
      </c>
      <c r="E11" s="144">
        <v>164</v>
      </c>
      <c r="F11" s="145">
        <v>181</v>
      </c>
      <c r="G11" s="145">
        <v>186</v>
      </c>
      <c r="H11" s="146">
        <v>181</v>
      </c>
      <c r="I11" s="145">
        <v>182</v>
      </c>
      <c r="J11" s="147">
        <v>184</v>
      </c>
      <c r="K11" s="126">
        <f t="shared" si="0"/>
        <v>1078</v>
      </c>
      <c r="L11" s="148">
        <f t="shared" si="1"/>
        <v>179.66666666666666</v>
      </c>
    </row>
    <row r="12" spans="1:12" s="3" customFormat="1" ht="15.75" customHeight="1">
      <c r="A12" s="135">
        <f t="shared" si="2"/>
        <v>5</v>
      </c>
      <c r="B12" s="136" t="s">
        <v>185</v>
      </c>
      <c r="C12" s="249" t="s">
        <v>27</v>
      </c>
      <c r="D12" s="169" t="s">
        <v>49</v>
      </c>
      <c r="E12" s="137">
        <v>232</v>
      </c>
      <c r="F12" s="138">
        <v>161</v>
      </c>
      <c r="G12" s="138">
        <v>142</v>
      </c>
      <c r="H12" s="139">
        <v>193</v>
      </c>
      <c r="I12" s="138">
        <v>159</v>
      </c>
      <c r="J12" s="140">
        <v>191</v>
      </c>
      <c r="K12" s="125">
        <f t="shared" si="0"/>
        <v>1078</v>
      </c>
      <c r="L12" s="141">
        <f t="shared" si="1"/>
        <v>179.66666666666666</v>
      </c>
    </row>
    <row r="13" spans="1:12" s="3" customFormat="1" ht="15.75" customHeight="1">
      <c r="A13" s="135">
        <f t="shared" si="2"/>
        <v>6</v>
      </c>
      <c r="B13" s="136" t="s">
        <v>161</v>
      </c>
      <c r="C13" s="249" t="s">
        <v>27</v>
      </c>
      <c r="D13" s="169" t="s">
        <v>49</v>
      </c>
      <c r="E13" s="137">
        <v>178</v>
      </c>
      <c r="F13" s="138">
        <v>157</v>
      </c>
      <c r="G13" s="138">
        <v>215</v>
      </c>
      <c r="H13" s="139">
        <v>166</v>
      </c>
      <c r="I13" s="138">
        <v>169</v>
      </c>
      <c r="J13" s="140">
        <v>191</v>
      </c>
      <c r="K13" s="125">
        <f t="shared" si="0"/>
        <v>1076</v>
      </c>
      <c r="L13" s="141">
        <f t="shared" si="1"/>
        <v>179.33333333333334</v>
      </c>
    </row>
    <row r="14" spans="1:12" s="3" customFormat="1" ht="15.75" customHeight="1">
      <c r="A14" s="135">
        <f t="shared" si="2"/>
        <v>7</v>
      </c>
      <c r="B14" s="136" t="s">
        <v>54</v>
      </c>
      <c r="C14" s="249" t="s">
        <v>186</v>
      </c>
      <c r="D14" s="169" t="s">
        <v>48</v>
      </c>
      <c r="E14" s="137">
        <v>153</v>
      </c>
      <c r="F14" s="138">
        <v>209</v>
      </c>
      <c r="G14" s="138">
        <v>193</v>
      </c>
      <c r="H14" s="139">
        <v>156</v>
      </c>
      <c r="I14" s="138">
        <v>192</v>
      </c>
      <c r="J14" s="140">
        <v>158</v>
      </c>
      <c r="K14" s="125">
        <f t="shared" si="0"/>
        <v>1061</v>
      </c>
      <c r="L14" s="141">
        <f t="shared" si="1"/>
        <v>176.83333333333334</v>
      </c>
    </row>
    <row r="15" spans="1:12" s="3" customFormat="1" ht="15.75" customHeight="1">
      <c r="A15" s="135">
        <f t="shared" si="2"/>
        <v>8</v>
      </c>
      <c r="B15" s="136" t="s">
        <v>187</v>
      </c>
      <c r="C15" s="249" t="s">
        <v>27</v>
      </c>
      <c r="D15" s="220" t="s">
        <v>49</v>
      </c>
      <c r="E15" s="144">
        <v>193</v>
      </c>
      <c r="F15" s="145">
        <v>193</v>
      </c>
      <c r="G15" s="145">
        <v>190</v>
      </c>
      <c r="H15" s="146">
        <v>165</v>
      </c>
      <c r="I15" s="145">
        <v>182</v>
      </c>
      <c r="J15" s="147">
        <v>138</v>
      </c>
      <c r="K15" s="126">
        <f t="shared" si="0"/>
        <v>1061</v>
      </c>
      <c r="L15" s="148">
        <f t="shared" si="1"/>
        <v>176.83333333333334</v>
      </c>
    </row>
    <row r="16" spans="1:12" s="3" customFormat="1" ht="15.75" customHeight="1">
      <c r="A16" s="135">
        <f t="shared" si="2"/>
        <v>9</v>
      </c>
      <c r="B16" s="136" t="s">
        <v>36</v>
      </c>
      <c r="C16" s="249" t="s">
        <v>186</v>
      </c>
      <c r="D16" s="169" t="s">
        <v>48</v>
      </c>
      <c r="E16" s="137">
        <v>216</v>
      </c>
      <c r="F16" s="138">
        <v>140</v>
      </c>
      <c r="G16" s="138">
        <v>201</v>
      </c>
      <c r="H16" s="139">
        <v>191</v>
      </c>
      <c r="I16" s="138">
        <v>137</v>
      </c>
      <c r="J16" s="140">
        <v>174</v>
      </c>
      <c r="K16" s="125">
        <f t="shared" si="0"/>
        <v>1059</v>
      </c>
      <c r="L16" s="141">
        <f t="shared" si="1"/>
        <v>176.5</v>
      </c>
    </row>
    <row r="17" spans="1:12" s="3" customFormat="1" ht="15.75" customHeight="1">
      <c r="A17" s="135">
        <f t="shared" si="2"/>
        <v>10</v>
      </c>
      <c r="B17" s="136" t="s">
        <v>110</v>
      </c>
      <c r="C17" s="156"/>
      <c r="D17" s="220" t="s">
        <v>48</v>
      </c>
      <c r="E17" s="137">
        <v>134</v>
      </c>
      <c r="F17" s="138">
        <v>210</v>
      </c>
      <c r="G17" s="138">
        <v>169</v>
      </c>
      <c r="H17" s="139">
        <v>183</v>
      </c>
      <c r="I17" s="138">
        <v>217</v>
      </c>
      <c r="J17" s="140">
        <v>144</v>
      </c>
      <c r="K17" s="125">
        <f t="shared" si="0"/>
        <v>1057</v>
      </c>
      <c r="L17" s="141">
        <f t="shared" si="1"/>
        <v>176.16666666666666</v>
      </c>
    </row>
    <row r="18" spans="1:12" s="3" customFormat="1" ht="15.75" customHeight="1">
      <c r="A18" s="135">
        <f t="shared" si="2"/>
        <v>11</v>
      </c>
      <c r="B18" s="136" t="s">
        <v>147</v>
      </c>
      <c r="C18" s="249" t="s">
        <v>150</v>
      </c>
      <c r="D18" s="169" t="s">
        <v>47</v>
      </c>
      <c r="E18" s="137">
        <v>179</v>
      </c>
      <c r="F18" s="138">
        <v>143</v>
      </c>
      <c r="G18" s="138">
        <v>192</v>
      </c>
      <c r="H18" s="139">
        <v>201</v>
      </c>
      <c r="I18" s="138">
        <v>198</v>
      </c>
      <c r="J18" s="140">
        <v>143</v>
      </c>
      <c r="K18" s="125">
        <f t="shared" si="0"/>
        <v>1056</v>
      </c>
      <c r="L18" s="141">
        <f t="shared" si="1"/>
        <v>176</v>
      </c>
    </row>
    <row r="19" spans="1:12" s="3" customFormat="1" ht="15.75" customHeight="1">
      <c r="A19" s="135">
        <f t="shared" si="2"/>
        <v>12</v>
      </c>
      <c r="B19" s="136" t="s">
        <v>188</v>
      </c>
      <c r="C19" s="249" t="s">
        <v>42</v>
      </c>
      <c r="D19" s="169" t="s">
        <v>56</v>
      </c>
      <c r="E19" s="137">
        <v>180</v>
      </c>
      <c r="F19" s="138">
        <v>162</v>
      </c>
      <c r="G19" s="138">
        <v>166</v>
      </c>
      <c r="H19" s="139">
        <v>183</v>
      </c>
      <c r="I19" s="138">
        <v>177</v>
      </c>
      <c r="J19" s="140">
        <v>178</v>
      </c>
      <c r="K19" s="125">
        <f t="shared" si="0"/>
        <v>1046</v>
      </c>
      <c r="L19" s="141">
        <f t="shared" si="1"/>
        <v>174.33333333333334</v>
      </c>
    </row>
    <row r="20" spans="1:12" s="3" customFormat="1" ht="15.75" customHeight="1">
      <c r="A20" s="135">
        <f t="shared" si="2"/>
        <v>13</v>
      </c>
      <c r="B20" s="136" t="s">
        <v>165</v>
      </c>
      <c r="C20" s="249" t="s">
        <v>68</v>
      </c>
      <c r="D20" s="169" t="s">
        <v>56</v>
      </c>
      <c r="E20" s="137">
        <v>193</v>
      </c>
      <c r="F20" s="138">
        <v>156</v>
      </c>
      <c r="G20" s="138">
        <v>195</v>
      </c>
      <c r="H20" s="139">
        <v>168</v>
      </c>
      <c r="I20" s="138">
        <v>160</v>
      </c>
      <c r="J20" s="140">
        <v>172</v>
      </c>
      <c r="K20" s="125">
        <f t="shared" si="0"/>
        <v>1044</v>
      </c>
      <c r="L20" s="141">
        <f t="shared" si="1"/>
        <v>174</v>
      </c>
    </row>
    <row r="21" spans="1:12" s="3" customFormat="1" ht="15.75" customHeight="1">
      <c r="A21" s="135">
        <f t="shared" si="2"/>
        <v>14</v>
      </c>
      <c r="B21" s="136" t="s">
        <v>61</v>
      </c>
      <c r="C21" s="249" t="s">
        <v>186</v>
      </c>
      <c r="D21" s="169" t="s">
        <v>48</v>
      </c>
      <c r="E21" s="137">
        <v>155</v>
      </c>
      <c r="F21" s="138">
        <v>185</v>
      </c>
      <c r="G21" s="138">
        <v>158</v>
      </c>
      <c r="H21" s="139">
        <v>210</v>
      </c>
      <c r="I21" s="138">
        <v>168</v>
      </c>
      <c r="J21" s="140">
        <v>159</v>
      </c>
      <c r="K21" s="125">
        <f t="shared" si="0"/>
        <v>1035</v>
      </c>
      <c r="L21" s="141">
        <f t="shared" si="1"/>
        <v>172.5</v>
      </c>
    </row>
    <row r="22" spans="1:12" s="3" customFormat="1" ht="15.75" customHeight="1">
      <c r="A22" s="135">
        <f t="shared" si="2"/>
        <v>15</v>
      </c>
      <c r="B22" s="136" t="s">
        <v>113</v>
      </c>
      <c r="C22" s="249" t="s">
        <v>184</v>
      </c>
      <c r="D22" s="169" t="s">
        <v>48</v>
      </c>
      <c r="E22" s="137">
        <v>175</v>
      </c>
      <c r="F22" s="138">
        <v>173</v>
      </c>
      <c r="G22" s="138">
        <v>178</v>
      </c>
      <c r="H22" s="139">
        <v>209</v>
      </c>
      <c r="I22" s="138">
        <v>143</v>
      </c>
      <c r="J22" s="140">
        <v>155</v>
      </c>
      <c r="K22" s="125">
        <f t="shared" si="0"/>
        <v>1033</v>
      </c>
      <c r="L22" s="141">
        <f t="shared" si="1"/>
        <v>172.16666666666666</v>
      </c>
    </row>
    <row r="23" spans="1:12" s="3" customFormat="1" ht="15.75" customHeight="1">
      <c r="A23" s="135">
        <f t="shared" si="2"/>
        <v>16</v>
      </c>
      <c r="B23" s="136" t="s">
        <v>179</v>
      </c>
      <c r="C23" s="249" t="s">
        <v>180</v>
      </c>
      <c r="D23" s="220" t="s">
        <v>56</v>
      </c>
      <c r="E23" s="137">
        <v>170</v>
      </c>
      <c r="F23" s="138">
        <v>185</v>
      </c>
      <c r="G23" s="138">
        <v>175</v>
      </c>
      <c r="H23" s="139">
        <v>157</v>
      </c>
      <c r="I23" s="138">
        <v>163</v>
      </c>
      <c r="J23" s="140">
        <v>148</v>
      </c>
      <c r="K23" s="125">
        <f t="shared" si="0"/>
        <v>998</v>
      </c>
      <c r="L23" s="141">
        <f t="shared" si="1"/>
        <v>166.33333333333334</v>
      </c>
    </row>
    <row r="24" spans="1:12" s="3" customFormat="1" ht="15.75" customHeight="1">
      <c r="A24" s="135">
        <f t="shared" si="2"/>
        <v>17</v>
      </c>
      <c r="B24" s="136" t="s">
        <v>109</v>
      </c>
      <c r="C24" s="249" t="s">
        <v>180</v>
      </c>
      <c r="D24" s="169" t="s">
        <v>48</v>
      </c>
      <c r="E24" s="137">
        <v>189</v>
      </c>
      <c r="F24" s="138">
        <v>156</v>
      </c>
      <c r="G24" s="138">
        <v>137</v>
      </c>
      <c r="H24" s="139">
        <v>176</v>
      </c>
      <c r="I24" s="138">
        <v>189</v>
      </c>
      <c r="J24" s="140">
        <v>134</v>
      </c>
      <c r="K24" s="125">
        <f t="shared" si="0"/>
        <v>981</v>
      </c>
      <c r="L24" s="141">
        <f t="shared" si="1"/>
        <v>163.5</v>
      </c>
    </row>
    <row r="25" spans="1:12" s="3" customFormat="1" ht="15.75" customHeight="1">
      <c r="A25" s="135">
        <f t="shared" si="2"/>
        <v>18</v>
      </c>
      <c r="B25" s="136" t="s">
        <v>108</v>
      </c>
      <c r="C25" s="249" t="s">
        <v>89</v>
      </c>
      <c r="D25" s="169" t="s">
        <v>48</v>
      </c>
      <c r="E25" s="137">
        <v>199</v>
      </c>
      <c r="F25" s="138">
        <v>181</v>
      </c>
      <c r="G25" s="138">
        <v>136</v>
      </c>
      <c r="H25" s="139">
        <v>151</v>
      </c>
      <c r="I25" s="138">
        <v>176</v>
      </c>
      <c r="J25" s="140">
        <v>134</v>
      </c>
      <c r="K25" s="125">
        <f t="shared" si="0"/>
        <v>977</v>
      </c>
      <c r="L25" s="141">
        <f t="shared" si="1"/>
        <v>162.83333333333334</v>
      </c>
    </row>
    <row r="26" spans="1:12" s="3" customFormat="1" ht="15.75" customHeight="1">
      <c r="A26" s="135">
        <f t="shared" si="2"/>
        <v>19</v>
      </c>
      <c r="B26" s="136" t="s">
        <v>134</v>
      </c>
      <c r="C26" s="249" t="s">
        <v>189</v>
      </c>
      <c r="D26" s="169" t="s">
        <v>49</v>
      </c>
      <c r="E26" s="137">
        <v>141</v>
      </c>
      <c r="F26" s="138">
        <v>169</v>
      </c>
      <c r="G26" s="138">
        <v>169</v>
      </c>
      <c r="H26" s="139">
        <v>162</v>
      </c>
      <c r="I26" s="138">
        <v>150</v>
      </c>
      <c r="J26" s="140">
        <v>175</v>
      </c>
      <c r="K26" s="125">
        <f t="shared" si="0"/>
        <v>966</v>
      </c>
      <c r="L26" s="141">
        <f t="shared" si="1"/>
        <v>161</v>
      </c>
    </row>
    <row r="27" spans="1:12" s="3" customFormat="1" ht="15.75" customHeight="1">
      <c r="A27" s="135">
        <f t="shared" si="2"/>
        <v>20</v>
      </c>
      <c r="B27" s="136" t="s">
        <v>115</v>
      </c>
      <c r="C27" s="249" t="s">
        <v>189</v>
      </c>
      <c r="D27" s="169" t="s">
        <v>48</v>
      </c>
      <c r="E27" s="137">
        <v>128</v>
      </c>
      <c r="F27" s="138">
        <v>178</v>
      </c>
      <c r="G27" s="138">
        <v>158</v>
      </c>
      <c r="H27" s="139">
        <v>159</v>
      </c>
      <c r="I27" s="138">
        <v>127</v>
      </c>
      <c r="J27" s="140">
        <v>157</v>
      </c>
      <c r="K27" s="125">
        <f t="shared" si="0"/>
        <v>907</v>
      </c>
      <c r="L27" s="141">
        <f t="shared" si="1"/>
        <v>151.16666666666666</v>
      </c>
    </row>
    <row r="28" spans="1:12" s="3" customFormat="1" ht="15.75" customHeight="1">
      <c r="A28" s="135">
        <f t="shared" si="2"/>
        <v>21</v>
      </c>
      <c r="B28" s="136"/>
      <c r="C28" s="156"/>
      <c r="D28" s="169"/>
      <c r="E28" s="137"/>
      <c r="F28" s="138"/>
      <c r="G28" s="138"/>
      <c r="H28" s="139"/>
      <c r="I28" s="138"/>
      <c r="J28" s="140"/>
      <c r="K28" s="125">
        <f t="shared" si="0"/>
        <v>0</v>
      </c>
      <c r="L28" s="141">
        <f t="shared" si="1"/>
        <v>0</v>
      </c>
    </row>
    <row r="29" spans="1:12" s="3" customFormat="1" ht="15.75" customHeight="1">
      <c r="A29" s="135">
        <f t="shared" si="2"/>
        <v>22</v>
      </c>
      <c r="B29" s="143"/>
      <c r="C29" s="158"/>
      <c r="D29" s="220"/>
      <c r="E29" s="137"/>
      <c r="F29" s="138"/>
      <c r="G29" s="138"/>
      <c r="H29" s="139"/>
      <c r="I29" s="138"/>
      <c r="J29" s="140"/>
      <c r="K29" s="125">
        <f t="shared" si="0"/>
        <v>0</v>
      </c>
      <c r="L29" s="141">
        <f t="shared" si="1"/>
        <v>0</v>
      </c>
    </row>
    <row r="30" spans="1:12" s="3" customFormat="1" ht="15.75" customHeight="1">
      <c r="A30" s="135">
        <f t="shared" si="2"/>
        <v>23</v>
      </c>
      <c r="B30" s="198"/>
      <c r="C30" s="156"/>
      <c r="D30" s="169"/>
      <c r="E30" s="137"/>
      <c r="F30" s="138"/>
      <c r="G30" s="138"/>
      <c r="H30" s="139"/>
      <c r="I30" s="138"/>
      <c r="J30" s="140"/>
      <c r="K30" s="125">
        <f t="shared" si="0"/>
        <v>0</v>
      </c>
      <c r="L30" s="141">
        <f t="shared" si="1"/>
        <v>0</v>
      </c>
    </row>
    <row r="31" spans="1:12" ht="15.75" customHeight="1" thickBot="1">
      <c r="A31" s="135">
        <f t="shared" si="2"/>
        <v>24</v>
      </c>
      <c r="B31" s="150"/>
      <c r="C31" s="159"/>
      <c r="D31" s="170"/>
      <c r="E31" s="151"/>
      <c r="F31" s="152"/>
      <c r="G31" s="152"/>
      <c r="H31" s="153"/>
      <c r="I31" s="152"/>
      <c r="J31" s="154"/>
      <c r="K31" s="127">
        <f t="shared" si="0"/>
        <v>0</v>
      </c>
      <c r="L31" s="155">
        <f t="shared" si="1"/>
        <v>0</v>
      </c>
    </row>
    <row r="32" spans="2:4" ht="12.75">
      <c r="B32" s="22"/>
      <c r="C32" s="36"/>
      <c r="D32" s="36"/>
    </row>
    <row r="33" spans="2:4" ht="12.75">
      <c r="B33" s="22"/>
      <c r="C33" s="36"/>
      <c r="D33" s="36"/>
    </row>
    <row r="34" spans="2:4" ht="12.75">
      <c r="B34" s="22"/>
      <c r="C34" s="36"/>
      <c r="D34" s="36"/>
    </row>
    <row r="35" spans="2:4" ht="12.75">
      <c r="B35" s="22"/>
      <c r="C35" s="36"/>
      <c r="D35" s="36"/>
    </row>
    <row r="36" spans="2:4" ht="12.75">
      <c r="B36" s="22"/>
      <c r="C36" s="36"/>
      <c r="D36" s="36"/>
    </row>
    <row r="37" spans="2:4" ht="12.75">
      <c r="B37" s="22"/>
      <c r="C37" s="36"/>
      <c r="D37" s="36"/>
    </row>
    <row r="38" spans="2:4" ht="12.75">
      <c r="B38" s="22"/>
      <c r="C38" s="36"/>
      <c r="D38" s="36"/>
    </row>
    <row r="39" spans="2:4" ht="12.75">
      <c r="B39" s="22"/>
      <c r="C39" s="36"/>
      <c r="D39" s="36"/>
    </row>
    <row r="40" spans="2:4" ht="12.75">
      <c r="B40" s="22"/>
      <c r="C40" s="36"/>
      <c r="D40" s="36"/>
    </row>
    <row r="41" spans="2:4" ht="12.75">
      <c r="B41" s="22"/>
      <c r="C41" s="36"/>
      <c r="D41" s="36"/>
    </row>
    <row r="42" spans="2:4" ht="12.75">
      <c r="B42" s="22"/>
      <c r="C42" s="36"/>
      <c r="D42" s="36"/>
    </row>
    <row r="43" spans="2:4" ht="12.75">
      <c r="B43" s="22"/>
      <c r="C43" s="36"/>
      <c r="D43" s="36"/>
    </row>
    <row r="44" spans="2:4" ht="12.75">
      <c r="B44" s="22"/>
      <c r="C44" s="36"/>
      <c r="D44" s="36"/>
    </row>
    <row r="45" spans="2:4" ht="12.75">
      <c r="B45" s="22"/>
      <c r="C45" s="36"/>
      <c r="D45" s="36"/>
    </row>
    <row r="46" spans="2:4" ht="12.75">
      <c r="B46" s="22"/>
      <c r="C46" s="36"/>
      <c r="D46" s="36"/>
    </row>
    <row r="47" spans="2:4" ht="12.75">
      <c r="B47" s="22"/>
      <c r="C47" s="36"/>
      <c r="D47" s="36"/>
    </row>
    <row r="48" spans="2:4" ht="12.75">
      <c r="B48" s="22"/>
      <c r="C48" s="36"/>
      <c r="D48" s="36"/>
    </row>
    <row r="49" spans="2:4" ht="12.75">
      <c r="B49" s="22"/>
      <c r="C49" s="36"/>
      <c r="D49" s="36"/>
    </row>
    <row r="50" spans="2:4" ht="12.75">
      <c r="B50" s="22"/>
      <c r="C50" s="36"/>
      <c r="D50" s="36"/>
    </row>
    <row r="51" spans="2:4" ht="12.75">
      <c r="B51" s="22"/>
      <c r="C51" s="36"/>
      <c r="D51" s="36"/>
    </row>
    <row r="52" spans="2:4" ht="12.75">
      <c r="B52" s="22"/>
      <c r="C52" s="36"/>
      <c r="D52" s="36"/>
    </row>
    <row r="53" spans="2:4" ht="12.75">
      <c r="B53" s="22"/>
      <c r="C53" s="36"/>
      <c r="D53" s="36"/>
    </row>
    <row r="54" spans="2:4" ht="12.75">
      <c r="B54" s="22"/>
      <c r="C54" s="36"/>
      <c r="D54" s="36"/>
    </row>
    <row r="55" spans="2:4" ht="12.75">
      <c r="B55" s="22"/>
      <c r="C55" s="36"/>
      <c r="D55" s="36"/>
    </row>
    <row r="56" spans="2:4" ht="12.75">
      <c r="B56" s="22"/>
      <c r="C56" s="36"/>
      <c r="D56" s="36"/>
    </row>
    <row r="57" spans="2:4" ht="12.75">
      <c r="B57" s="22"/>
      <c r="C57" s="36"/>
      <c r="D57" s="36"/>
    </row>
    <row r="58" spans="2:4" ht="12.75">
      <c r="B58" s="22"/>
      <c r="C58" s="36"/>
      <c r="D58" s="36"/>
    </row>
    <row r="59" spans="2:4" ht="12.75">
      <c r="B59" s="22"/>
      <c r="C59" s="36"/>
      <c r="D59" s="36"/>
    </row>
    <row r="60" spans="2:4" ht="12.75">
      <c r="B60" s="22"/>
      <c r="C60" s="36"/>
      <c r="D60" s="36"/>
    </row>
    <row r="61" spans="2:4" ht="12.75">
      <c r="B61" s="22"/>
      <c r="C61" s="36"/>
      <c r="D61" s="36"/>
    </row>
    <row r="62" spans="2:4" ht="12.75">
      <c r="B62" s="22"/>
      <c r="C62" s="36"/>
      <c r="D62" s="36"/>
    </row>
    <row r="63" spans="2:4" ht="12.75">
      <c r="B63" s="22"/>
      <c r="C63" s="36"/>
      <c r="D63" s="36"/>
    </row>
    <row r="64" spans="2:4" ht="12.75">
      <c r="B64" s="22"/>
      <c r="C64" s="36"/>
      <c r="D64" s="36"/>
    </row>
    <row r="65" spans="2:4" ht="12.75">
      <c r="B65" s="22"/>
      <c r="C65" s="36"/>
      <c r="D65" s="36"/>
    </row>
    <row r="66" spans="2:4" ht="12.75">
      <c r="B66" s="22"/>
      <c r="C66" s="36"/>
      <c r="D66" s="36"/>
    </row>
    <row r="67" spans="2:4" ht="12.75">
      <c r="B67" s="22"/>
      <c r="C67" s="36"/>
      <c r="D67" s="36"/>
    </row>
    <row r="68" spans="2:4" ht="12.75">
      <c r="B68" s="22"/>
      <c r="C68" s="36"/>
      <c r="D68" s="36"/>
    </row>
    <row r="69" spans="2:4" ht="12.75">
      <c r="B69" s="22"/>
      <c r="C69" s="36"/>
      <c r="D69" s="36"/>
    </row>
    <row r="70" spans="2:4" ht="12.75">
      <c r="B70" s="22"/>
      <c r="C70" s="36"/>
      <c r="D70" s="36"/>
    </row>
    <row r="71" spans="2:4" ht="12.75">
      <c r="B71" s="22"/>
      <c r="C71" s="36"/>
      <c r="D71" s="36"/>
    </row>
    <row r="72" spans="2:4" ht="12.75">
      <c r="B72" s="22"/>
      <c r="C72" s="36"/>
      <c r="D72" s="36"/>
    </row>
    <row r="73" spans="2:4" ht="12.75">
      <c r="B73" s="22"/>
      <c r="C73" s="36"/>
      <c r="D73" s="36"/>
    </row>
    <row r="74" spans="2:4" ht="12.75">
      <c r="B74" s="22"/>
      <c r="C74" s="36"/>
      <c r="D74" s="36"/>
    </row>
    <row r="75" spans="2:4" ht="12.75">
      <c r="B75" s="22"/>
      <c r="C75" s="36"/>
      <c r="D75" s="36"/>
    </row>
    <row r="76" spans="2:4" ht="12.75">
      <c r="B76" s="22"/>
      <c r="C76" s="36"/>
      <c r="D76" s="36"/>
    </row>
    <row r="77" spans="2:4" ht="12.75">
      <c r="B77" s="22"/>
      <c r="C77" s="36"/>
      <c r="D77" s="36"/>
    </row>
    <row r="78" spans="2:4" ht="12.75">
      <c r="B78" s="22"/>
      <c r="C78" s="36"/>
      <c r="D78" s="36"/>
    </row>
    <row r="79" spans="2:4" ht="12.75">
      <c r="B79" s="22"/>
      <c r="C79" s="36"/>
      <c r="D79" s="36"/>
    </row>
    <row r="80" spans="2:4" ht="12.75">
      <c r="B80" s="22"/>
      <c r="C80" s="36"/>
      <c r="D80" s="36"/>
    </row>
    <row r="81" spans="2:4" ht="12.75">
      <c r="B81" s="22"/>
      <c r="C81" s="36"/>
      <c r="D81" s="36"/>
    </row>
    <row r="82" spans="2:4" ht="12.75">
      <c r="B82" s="22"/>
      <c r="C82" s="36"/>
      <c r="D82" s="36"/>
    </row>
    <row r="83" spans="2:4" ht="12.75">
      <c r="B83" s="22"/>
      <c r="C83" s="36"/>
      <c r="D83" s="36"/>
    </row>
    <row r="84" spans="2:4" ht="12.75">
      <c r="B84" s="22"/>
      <c r="C84" s="36"/>
      <c r="D84" s="36"/>
    </row>
    <row r="85" spans="2:4" ht="12.75">
      <c r="B85" s="22"/>
      <c r="C85" s="36"/>
      <c r="D85" s="36"/>
    </row>
    <row r="86" spans="2:4" ht="12.75">
      <c r="B86" s="22"/>
      <c r="C86" s="36"/>
      <c r="D86" s="36"/>
    </row>
    <row r="87" spans="2:4" ht="12.75">
      <c r="B87" s="22"/>
      <c r="C87" s="36"/>
      <c r="D87" s="36"/>
    </row>
    <row r="88" spans="2:4" ht="12.75">
      <c r="B88" s="22"/>
      <c r="C88" s="36"/>
      <c r="D88" s="36"/>
    </row>
    <row r="89" spans="2:4" ht="12.75">
      <c r="B89" s="22"/>
      <c r="C89" s="36"/>
      <c r="D89" s="36"/>
    </row>
    <row r="90" spans="2:4" ht="12.75">
      <c r="B90" s="22"/>
      <c r="C90" s="36"/>
      <c r="D90" s="36"/>
    </row>
    <row r="91" spans="2:4" ht="12.75">
      <c r="B91" s="22"/>
      <c r="C91" s="36"/>
      <c r="D91" s="36"/>
    </row>
    <row r="92" spans="2:4" ht="12.75">
      <c r="B92" s="22"/>
      <c r="C92" s="36"/>
      <c r="D92" s="36"/>
    </row>
    <row r="93" spans="2:4" ht="12.75">
      <c r="B93" s="22"/>
      <c r="C93" s="36"/>
      <c r="D93" s="36"/>
    </row>
    <row r="94" spans="2:4" ht="12.75">
      <c r="B94" s="22"/>
      <c r="C94" s="36"/>
      <c r="D94" s="36"/>
    </row>
    <row r="95" spans="2:4" ht="12.75">
      <c r="B95" s="22"/>
      <c r="C95" s="36"/>
      <c r="D95" s="36"/>
    </row>
    <row r="96" spans="2:4" ht="12.75">
      <c r="B96" s="22"/>
      <c r="C96" s="36"/>
      <c r="D96" s="36"/>
    </row>
    <row r="97" spans="2:4" ht="12.75">
      <c r="B97" s="22"/>
      <c r="C97" s="36"/>
      <c r="D97" s="36"/>
    </row>
    <row r="98" spans="2:4" ht="12.75">
      <c r="B98" s="22"/>
      <c r="C98" s="36"/>
      <c r="D98" s="36"/>
    </row>
    <row r="99" spans="2:4" ht="12.75">
      <c r="B99" s="22"/>
      <c r="C99" s="36"/>
      <c r="D99" s="36"/>
    </row>
    <row r="100" spans="2:4" ht="12.75">
      <c r="B100" s="22"/>
      <c r="C100" s="36"/>
      <c r="D100" s="36"/>
    </row>
    <row r="101" spans="2:4" ht="12.75">
      <c r="B101" s="22"/>
      <c r="C101" s="36"/>
      <c r="D101" s="36"/>
    </row>
    <row r="102" spans="2:4" ht="12.75">
      <c r="B102" s="22"/>
      <c r="C102" s="36"/>
      <c r="D102" s="36"/>
    </row>
    <row r="103" spans="2:4" ht="12.75">
      <c r="B103" s="22"/>
      <c r="C103" s="36"/>
      <c r="D103" s="36"/>
    </row>
    <row r="104" spans="2:4" ht="12.75">
      <c r="B104" s="22"/>
      <c r="C104" s="36"/>
      <c r="D104" s="36"/>
    </row>
    <row r="105" spans="2:4" ht="12.75">
      <c r="B105" s="22"/>
      <c r="C105" s="36"/>
      <c r="D105" s="36"/>
    </row>
    <row r="106" spans="2:4" ht="12.75">
      <c r="B106" s="22"/>
      <c r="C106" s="36"/>
      <c r="D106" s="36"/>
    </row>
    <row r="107" spans="2:4" ht="12.75">
      <c r="B107" s="22"/>
      <c r="C107" s="36"/>
      <c r="D107" s="36"/>
    </row>
    <row r="108" spans="2:4" ht="12.75">
      <c r="B108" s="22"/>
      <c r="C108" s="36"/>
      <c r="D108" s="36"/>
    </row>
    <row r="109" spans="2:4" ht="12.75">
      <c r="B109" s="22"/>
      <c r="C109" s="36"/>
      <c r="D109" s="36"/>
    </row>
  </sheetData>
  <sheetProtection/>
  <mergeCells count="11">
    <mergeCell ref="K6:K7"/>
    <mergeCell ref="L6:L7"/>
    <mergeCell ref="A1:L1"/>
    <mergeCell ref="A3:L3"/>
    <mergeCell ref="A4:L4"/>
    <mergeCell ref="A5:L5"/>
    <mergeCell ref="A6:A7"/>
    <mergeCell ref="B6:B7"/>
    <mergeCell ref="C6:C7"/>
    <mergeCell ref="D6:D7"/>
    <mergeCell ref="E6:J6"/>
  </mergeCells>
  <conditionalFormatting sqref="E8:J31">
    <cfRule type="cellIs" priority="1" dxfId="0" operator="greaterThanOrEqual" stopIfTrue="1">
      <formula>200</formula>
    </cfRule>
  </conditionalFormatting>
  <printOptions/>
  <pageMargins left="0.35433070866141736" right="0.1968503937007874" top="0.7874015748031497" bottom="0.984251968503937" header="0" footer="0"/>
  <pageSetup horizontalDpi="200" verticalDpi="2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09"/>
  <sheetViews>
    <sheetView zoomScale="130" zoomScaleNormal="130" zoomScalePageLayoutView="0" workbookViewId="0" topLeftCell="A22">
      <selection activeCell="K18" sqref="K18"/>
    </sheetView>
  </sheetViews>
  <sheetFormatPr defaultColWidth="9.140625" defaultRowHeight="12.75"/>
  <cols>
    <col min="1" max="1" width="5.140625" style="2" customWidth="1"/>
    <col min="2" max="2" width="24.28125" style="18" customWidth="1"/>
    <col min="3" max="4" width="10.7109375" style="37" customWidth="1"/>
    <col min="5" max="10" width="6.7109375" style="2" customWidth="1"/>
    <col min="11" max="11" width="7.00390625" style="2" customWidth="1"/>
    <col min="12" max="12" width="8.140625" style="2" bestFit="1" customWidth="1"/>
    <col min="13" max="16384" width="9.140625" style="2" customWidth="1"/>
  </cols>
  <sheetData>
    <row r="1" spans="1:12" ht="17.25">
      <c r="A1" s="368" t="s">
        <v>17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70"/>
    </row>
    <row r="2" spans="1:12" ht="5.25" customHeight="1">
      <c r="A2" s="38"/>
      <c r="B2" s="39"/>
      <c r="C2" s="39"/>
      <c r="D2" s="39"/>
      <c r="E2" s="40"/>
      <c r="F2" s="40"/>
      <c r="G2" s="40"/>
      <c r="H2" s="40"/>
      <c r="I2" s="40"/>
      <c r="J2" s="40"/>
      <c r="K2" s="40"/>
      <c r="L2" s="41"/>
    </row>
    <row r="3" spans="1:12" ht="17.25" customHeight="1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9"/>
    </row>
    <row r="4" spans="1:12" ht="17.25" customHeight="1" thickBot="1">
      <c r="A4" s="362" t="s">
        <v>28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4"/>
    </row>
    <row r="5" spans="1:12" ht="15.75" thickBot="1">
      <c r="A5" s="359" t="s">
        <v>158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1"/>
    </row>
    <row r="6" spans="1:12" ht="12.75" customHeight="1" thickBot="1">
      <c r="A6" s="384" t="s">
        <v>0</v>
      </c>
      <c r="B6" s="386" t="s">
        <v>4</v>
      </c>
      <c r="C6" s="395" t="s">
        <v>11</v>
      </c>
      <c r="D6" s="408" t="s">
        <v>46</v>
      </c>
      <c r="E6" s="389" t="s">
        <v>6</v>
      </c>
      <c r="F6" s="389"/>
      <c r="G6" s="389"/>
      <c r="H6" s="389"/>
      <c r="I6" s="389"/>
      <c r="J6" s="400"/>
      <c r="K6" s="397" t="s">
        <v>9</v>
      </c>
      <c r="L6" s="382" t="s">
        <v>10</v>
      </c>
    </row>
    <row r="7" spans="1:12" ht="16.5" customHeight="1" thickBot="1">
      <c r="A7" s="385"/>
      <c r="B7" s="387"/>
      <c r="C7" s="399"/>
      <c r="D7" s="409"/>
      <c r="E7" s="30" t="s">
        <v>1</v>
      </c>
      <c r="F7" s="7" t="s">
        <v>7</v>
      </c>
      <c r="G7" s="7" t="s">
        <v>2</v>
      </c>
      <c r="H7" s="7" t="s">
        <v>8</v>
      </c>
      <c r="I7" s="7" t="s">
        <v>5</v>
      </c>
      <c r="J7" s="8" t="s">
        <v>3</v>
      </c>
      <c r="K7" s="398"/>
      <c r="L7" s="383"/>
    </row>
    <row r="8" spans="1:12" s="3" customFormat="1" ht="15.75" customHeight="1">
      <c r="A8" s="128">
        <f>A7+1</f>
        <v>1</v>
      </c>
      <c r="B8" s="129" t="s">
        <v>33</v>
      </c>
      <c r="C8" s="278" t="s">
        <v>191</v>
      </c>
      <c r="D8" s="237" t="s">
        <v>47</v>
      </c>
      <c r="E8" s="130">
        <v>206</v>
      </c>
      <c r="F8" s="131">
        <v>219</v>
      </c>
      <c r="G8" s="131">
        <v>206</v>
      </c>
      <c r="H8" s="132">
        <v>183</v>
      </c>
      <c r="I8" s="131">
        <v>166</v>
      </c>
      <c r="J8" s="133">
        <v>155</v>
      </c>
      <c r="K8" s="124">
        <f aca="true" t="shared" si="0" ref="K8:K31">SUM(E8:J8)</f>
        <v>1135</v>
      </c>
      <c r="L8" s="134">
        <f aca="true" t="shared" si="1" ref="L8:L31">IF(K8&gt;0,AVERAGE(E8:J8),0)</f>
        <v>189.16666666666666</v>
      </c>
    </row>
    <row r="9" spans="1:12" s="3" customFormat="1" ht="15.75" customHeight="1">
      <c r="A9" s="135">
        <f>A8+1</f>
        <v>2</v>
      </c>
      <c r="B9" s="136" t="s">
        <v>174</v>
      </c>
      <c r="C9" s="279" t="s">
        <v>150</v>
      </c>
      <c r="D9" s="169" t="s">
        <v>49</v>
      </c>
      <c r="E9" s="137">
        <v>148</v>
      </c>
      <c r="F9" s="138">
        <v>227</v>
      </c>
      <c r="G9" s="138">
        <v>127</v>
      </c>
      <c r="H9" s="139">
        <v>173</v>
      </c>
      <c r="I9" s="138">
        <v>195</v>
      </c>
      <c r="J9" s="140">
        <v>217</v>
      </c>
      <c r="K9" s="125">
        <f t="shared" si="0"/>
        <v>1087</v>
      </c>
      <c r="L9" s="141">
        <f t="shared" si="1"/>
        <v>181.16666666666666</v>
      </c>
    </row>
    <row r="10" spans="1:12" s="3" customFormat="1" ht="15.75" customHeight="1">
      <c r="A10" s="135">
        <f>A9+1</f>
        <v>3</v>
      </c>
      <c r="B10" s="136" t="s">
        <v>141</v>
      </c>
      <c r="C10" s="279" t="s">
        <v>103</v>
      </c>
      <c r="D10" s="169" t="s">
        <v>47</v>
      </c>
      <c r="E10" s="137">
        <v>159</v>
      </c>
      <c r="F10" s="138">
        <v>191</v>
      </c>
      <c r="G10" s="138">
        <v>178</v>
      </c>
      <c r="H10" s="139">
        <v>183</v>
      </c>
      <c r="I10" s="138">
        <v>153</v>
      </c>
      <c r="J10" s="140">
        <v>205</v>
      </c>
      <c r="K10" s="125">
        <f t="shared" si="0"/>
        <v>1069</v>
      </c>
      <c r="L10" s="141">
        <f t="shared" si="1"/>
        <v>178.16666666666666</v>
      </c>
    </row>
    <row r="11" spans="1:12" s="3" customFormat="1" ht="15.75" customHeight="1">
      <c r="A11" s="135">
        <f aca="true" t="shared" si="2" ref="A11:A31">A10+1</f>
        <v>4</v>
      </c>
      <c r="B11" s="143" t="s">
        <v>31</v>
      </c>
      <c r="C11" s="280" t="s">
        <v>103</v>
      </c>
      <c r="D11" s="220" t="s">
        <v>47</v>
      </c>
      <c r="E11" s="144">
        <v>150</v>
      </c>
      <c r="F11" s="145">
        <v>216</v>
      </c>
      <c r="G11" s="145">
        <v>211</v>
      </c>
      <c r="H11" s="146">
        <v>169</v>
      </c>
      <c r="I11" s="145">
        <v>147</v>
      </c>
      <c r="J11" s="147">
        <v>175</v>
      </c>
      <c r="K11" s="126">
        <f t="shared" si="0"/>
        <v>1068</v>
      </c>
      <c r="L11" s="148">
        <f t="shared" si="1"/>
        <v>178</v>
      </c>
    </row>
    <row r="12" spans="1:12" s="3" customFormat="1" ht="15.75" customHeight="1">
      <c r="A12" s="135">
        <f t="shared" si="2"/>
        <v>5</v>
      </c>
      <c r="B12" s="136" t="s">
        <v>54</v>
      </c>
      <c r="C12" s="279" t="s">
        <v>95</v>
      </c>
      <c r="D12" s="169" t="s">
        <v>48</v>
      </c>
      <c r="E12" s="137">
        <v>159</v>
      </c>
      <c r="F12" s="138">
        <v>149</v>
      </c>
      <c r="G12" s="138">
        <v>159</v>
      </c>
      <c r="H12" s="139">
        <v>182</v>
      </c>
      <c r="I12" s="138">
        <v>222</v>
      </c>
      <c r="J12" s="140">
        <v>195</v>
      </c>
      <c r="K12" s="125">
        <f t="shared" si="0"/>
        <v>1066</v>
      </c>
      <c r="L12" s="141">
        <f t="shared" si="1"/>
        <v>177.66666666666666</v>
      </c>
    </row>
    <row r="13" spans="1:12" s="3" customFormat="1" ht="15.75" customHeight="1">
      <c r="A13" s="135">
        <f t="shared" si="2"/>
        <v>6</v>
      </c>
      <c r="B13" s="136" t="s">
        <v>111</v>
      </c>
      <c r="C13" s="279" t="s">
        <v>68</v>
      </c>
      <c r="D13" s="169" t="s">
        <v>48</v>
      </c>
      <c r="E13" s="137">
        <v>195</v>
      </c>
      <c r="F13" s="138">
        <v>175</v>
      </c>
      <c r="G13" s="138">
        <v>195</v>
      </c>
      <c r="H13" s="139">
        <v>176</v>
      </c>
      <c r="I13" s="138">
        <v>202</v>
      </c>
      <c r="J13" s="140">
        <v>121</v>
      </c>
      <c r="K13" s="125">
        <f t="shared" si="0"/>
        <v>1064</v>
      </c>
      <c r="L13" s="141">
        <f t="shared" si="1"/>
        <v>177.33333333333334</v>
      </c>
    </row>
    <row r="14" spans="1:12" s="3" customFormat="1" ht="15.75" customHeight="1">
      <c r="A14" s="135">
        <f t="shared" si="2"/>
        <v>7</v>
      </c>
      <c r="B14" s="136" t="s">
        <v>34</v>
      </c>
      <c r="C14" s="279" t="s">
        <v>66</v>
      </c>
      <c r="D14" s="169" t="s">
        <v>47</v>
      </c>
      <c r="E14" s="137">
        <v>159</v>
      </c>
      <c r="F14" s="138">
        <v>138</v>
      </c>
      <c r="G14" s="138">
        <v>204</v>
      </c>
      <c r="H14" s="139">
        <v>188</v>
      </c>
      <c r="I14" s="138">
        <v>159</v>
      </c>
      <c r="J14" s="140">
        <v>213</v>
      </c>
      <c r="K14" s="125">
        <f t="shared" si="0"/>
        <v>1061</v>
      </c>
      <c r="L14" s="141">
        <f t="shared" si="1"/>
        <v>176.83333333333334</v>
      </c>
    </row>
    <row r="15" spans="1:12" s="3" customFormat="1" ht="15.75" customHeight="1">
      <c r="A15" s="135">
        <f t="shared" si="2"/>
        <v>8</v>
      </c>
      <c r="B15" s="136" t="s">
        <v>145</v>
      </c>
      <c r="C15" s="279" t="s">
        <v>149</v>
      </c>
      <c r="D15" s="220" t="s">
        <v>47</v>
      </c>
      <c r="E15" s="144">
        <v>188</v>
      </c>
      <c r="F15" s="145">
        <v>143</v>
      </c>
      <c r="G15" s="145">
        <v>183</v>
      </c>
      <c r="H15" s="146">
        <v>161</v>
      </c>
      <c r="I15" s="145">
        <v>192</v>
      </c>
      <c r="J15" s="147">
        <v>187</v>
      </c>
      <c r="K15" s="126">
        <f t="shared" si="0"/>
        <v>1054</v>
      </c>
      <c r="L15" s="148">
        <f t="shared" si="1"/>
        <v>175.66666666666666</v>
      </c>
    </row>
    <row r="16" spans="1:12" s="3" customFormat="1" ht="15.75" customHeight="1">
      <c r="A16" s="135">
        <f t="shared" si="2"/>
        <v>9</v>
      </c>
      <c r="B16" s="136" t="s">
        <v>55</v>
      </c>
      <c r="C16" s="279" t="s">
        <v>66</v>
      </c>
      <c r="D16" s="169" t="s">
        <v>56</v>
      </c>
      <c r="E16" s="137">
        <v>176</v>
      </c>
      <c r="F16" s="138">
        <v>130</v>
      </c>
      <c r="G16" s="138">
        <v>192</v>
      </c>
      <c r="H16" s="139">
        <v>158</v>
      </c>
      <c r="I16" s="138">
        <v>218</v>
      </c>
      <c r="J16" s="140">
        <v>177</v>
      </c>
      <c r="K16" s="125">
        <f t="shared" si="0"/>
        <v>1051</v>
      </c>
      <c r="L16" s="141">
        <f t="shared" si="1"/>
        <v>175.16666666666666</v>
      </c>
    </row>
    <row r="17" spans="1:12" s="3" customFormat="1" ht="15.75" customHeight="1">
      <c r="A17" s="135">
        <f t="shared" si="2"/>
        <v>10</v>
      </c>
      <c r="B17" s="136" t="s">
        <v>134</v>
      </c>
      <c r="C17" s="279" t="s">
        <v>84</v>
      </c>
      <c r="D17" s="169" t="s">
        <v>49</v>
      </c>
      <c r="E17" s="137">
        <v>160</v>
      </c>
      <c r="F17" s="138">
        <v>161</v>
      </c>
      <c r="G17" s="138">
        <v>166</v>
      </c>
      <c r="H17" s="139">
        <v>146</v>
      </c>
      <c r="I17" s="138">
        <v>213</v>
      </c>
      <c r="J17" s="140">
        <v>184</v>
      </c>
      <c r="K17" s="125">
        <f t="shared" si="0"/>
        <v>1030</v>
      </c>
      <c r="L17" s="141">
        <f t="shared" si="1"/>
        <v>171.66666666666666</v>
      </c>
    </row>
    <row r="18" spans="1:12" s="3" customFormat="1" ht="15.75" customHeight="1">
      <c r="A18" s="135">
        <f t="shared" si="2"/>
        <v>11</v>
      </c>
      <c r="B18" s="136" t="s">
        <v>147</v>
      </c>
      <c r="C18" s="279" t="s">
        <v>150</v>
      </c>
      <c r="D18" s="169" t="s">
        <v>47</v>
      </c>
      <c r="E18" s="137">
        <v>154</v>
      </c>
      <c r="F18" s="138">
        <v>153</v>
      </c>
      <c r="G18" s="138">
        <v>183</v>
      </c>
      <c r="H18" s="139">
        <v>186</v>
      </c>
      <c r="I18" s="138">
        <v>169</v>
      </c>
      <c r="J18" s="140">
        <v>185</v>
      </c>
      <c r="K18" s="125">
        <f t="shared" si="0"/>
        <v>1030</v>
      </c>
      <c r="L18" s="141">
        <f t="shared" si="1"/>
        <v>171.66666666666666</v>
      </c>
    </row>
    <row r="19" spans="1:12" s="3" customFormat="1" ht="15.75" customHeight="1">
      <c r="A19" s="135">
        <f t="shared" si="2"/>
        <v>12</v>
      </c>
      <c r="B19" s="136" t="s">
        <v>61</v>
      </c>
      <c r="C19" s="279" t="s">
        <v>95</v>
      </c>
      <c r="D19" s="169" t="s">
        <v>48</v>
      </c>
      <c r="E19" s="137">
        <v>146</v>
      </c>
      <c r="F19" s="138">
        <v>211</v>
      </c>
      <c r="G19" s="138">
        <v>170</v>
      </c>
      <c r="H19" s="139">
        <v>173</v>
      </c>
      <c r="I19" s="138">
        <v>188</v>
      </c>
      <c r="J19" s="140">
        <v>141</v>
      </c>
      <c r="K19" s="125">
        <f t="shared" si="0"/>
        <v>1029</v>
      </c>
      <c r="L19" s="141">
        <f t="shared" si="1"/>
        <v>171.5</v>
      </c>
    </row>
    <row r="20" spans="1:12" s="3" customFormat="1" ht="15.75" customHeight="1">
      <c r="A20" s="135">
        <f t="shared" si="2"/>
        <v>13</v>
      </c>
      <c r="B20" s="136" t="s">
        <v>57</v>
      </c>
      <c r="C20" s="279" t="s">
        <v>66</v>
      </c>
      <c r="D20" s="169" t="s">
        <v>56</v>
      </c>
      <c r="E20" s="137">
        <v>179</v>
      </c>
      <c r="F20" s="138">
        <v>150</v>
      </c>
      <c r="G20" s="138">
        <v>158</v>
      </c>
      <c r="H20" s="139">
        <v>178</v>
      </c>
      <c r="I20" s="138">
        <v>169</v>
      </c>
      <c r="J20" s="140">
        <v>188</v>
      </c>
      <c r="K20" s="125">
        <f t="shared" si="0"/>
        <v>1022</v>
      </c>
      <c r="L20" s="141">
        <f t="shared" si="1"/>
        <v>170.33333333333334</v>
      </c>
    </row>
    <row r="21" spans="1:12" s="3" customFormat="1" ht="15.75" customHeight="1">
      <c r="A21" s="135">
        <f t="shared" si="2"/>
        <v>14</v>
      </c>
      <c r="B21" s="136" t="s">
        <v>36</v>
      </c>
      <c r="C21" s="279" t="s">
        <v>95</v>
      </c>
      <c r="D21" s="169" t="s">
        <v>48</v>
      </c>
      <c r="E21" s="137">
        <v>154</v>
      </c>
      <c r="F21" s="138">
        <v>195</v>
      </c>
      <c r="G21" s="138">
        <v>147</v>
      </c>
      <c r="H21" s="139">
        <v>173</v>
      </c>
      <c r="I21" s="138">
        <v>169</v>
      </c>
      <c r="J21" s="140">
        <v>172</v>
      </c>
      <c r="K21" s="125">
        <f t="shared" si="0"/>
        <v>1010</v>
      </c>
      <c r="L21" s="141">
        <f t="shared" si="1"/>
        <v>168.33333333333334</v>
      </c>
    </row>
    <row r="22" spans="1:12" s="3" customFormat="1" ht="15.75" customHeight="1">
      <c r="A22" s="135">
        <f t="shared" si="2"/>
        <v>15</v>
      </c>
      <c r="B22" s="136" t="s">
        <v>43</v>
      </c>
      <c r="C22" s="279" t="s">
        <v>66</v>
      </c>
      <c r="D22" s="169" t="s">
        <v>47</v>
      </c>
      <c r="E22" s="137">
        <v>193</v>
      </c>
      <c r="F22" s="138">
        <v>142</v>
      </c>
      <c r="G22" s="138">
        <v>191</v>
      </c>
      <c r="H22" s="139">
        <v>135</v>
      </c>
      <c r="I22" s="138">
        <v>185</v>
      </c>
      <c r="J22" s="140">
        <v>156</v>
      </c>
      <c r="K22" s="125">
        <f t="shared" si="0"/>
        <v>1002</v>
      </c>
      <c r="L22" s="141">
        <f t="shared" si="1"/>
        <v>167</v>
      </c>
    </row>
    <row r="23" spans="1:12" s="3" customFormat="1" ht="15.75" customHeight="1">
      <c r="A23" s="135">
        <f t="shared" si="2"/>
        <v>16</v>
      </c>
      <c r="B23" s="136" t="s">
        <v>165</v>
      </c>
      <c r="C23" s="279" t="s">
        <v>68</v>
      </c>
      <c r="D23" s="169" t="s">
        <v>56</v>
      </c>
      <c r="E23" s="137">
        <v>199</v>
      </c>
      <c r="F23" s="138">
        <v>147</v>
      </c>
      <c r="G23" s="138">
        <v>177</v>
      </c>
      <c r="H23" s="139">
        <v>180</v>
      </c>
      <c r="I23" s="138">
        <v>134</v>
      </c>
      <c r="J23" s="140">
        <v>151</v>
      </c>
      <c r="K23" s="125">
        <f t="shared" si="0"/>
        <v>988</v>
      </c>
      <c r="L23" s="141">
        <f t="shared" si="1"/>
        <v>164.66666666666666</v>
      </c>
    </row>
    <row r="24" spans="1:12" s="3" customFormat="1" ht="15.75" customHeight="1">
      <c r="A24" s="135">
        <f t="shared" si="2"/>
        <v>17</v>
      </c>
      <c r="B24" s="136" t="s">
        <v>104</v>
      </c>
      <c r="C24" s="279" t="s">
        <v>72</v>
      </c>
      <c r="D24" s="169" t="s">
        <v>48</v>
      </c>
      <c r="E24" s="137">
        <v>150</v>
      </c>
      <c r="F24" s="138">
        <v>194</v>
      </c>
      <c r="G24" s="138">
        <v>137</v>
      </c>
      <c r="H24" s="139">
        <v>131</v>
      </c>
      <c r="I24" s="138">
        <v>148</v>
      </c>
      <c r="J24" s="140">
        <v>197</v>
      </c>
      <c r="K24" s="125">
        <f t="shared" si="0"/>
        <v>957</v>
      </c>
      <c r="L24" s="141">
        <f t="shared" si="1"/>
        <v>159.5</v>
      </c>
    </row>
    <row r="25" spans="1:12" s="3" customFormat="1" ht="15.75" customHeight="1">
      <c r="A25" s="135">
        <f t="shared" si="2"/>
        <v>18</v>
      </c>
      <c r="B25" s="136" t="s">
        <v>58</v>
      </c>
      <c r="C25" s="279" t="s">
        <v>68</v>
      </c>
      <c r="D25" s="169" t="s">
        <v>49</v>
      </c>
      <c r="E25" s="137">
        <v>185</v>
      </c>
      <c r="F25" s="138">
        <v>157</v>
      </c>
      <c r="G25" s="138">
        <v>150</v>
      </c>
      <c r="H25" s="139">
        <v>136</v>
      </c>
      <c r="I25" s="138">
        <v>165</v>
      </c>
      <c r="J25" s="140">
        <v>161</v>
      </c>
      <c r="K25" s="125">
        <f t="shared" si="0"/>
        <v>954</v>
      </c>
      <c r="L25" s="141">
        <f t="shared" si="1"/>
        <v>159</v>
      </c>
    </row>
    <row r="26" spans="1:12" s="3" customFormat="1" ht="15.75" customHeight="1">
      <c r="A26" s="135">
        <f t="shared" si="2"/>
        <v>19</v>
      </c>
      <c r="B26" s="136" t="s">
        <v>193</v>
      </c>
      <c r="C26" s="279" t="s">
        <v>95</v>
      </c>
      <c r="D26" s="169" t="s">
        <v>48</v>
      </c>
      <c r="E26" s="137">
        <v>149</v>
      </c>
      <c r="F26" s="138">
        <v>175</v>
      </c>
      <c r="G26" s="138">
        <v>156</v>
      </c>
      <c r="H26" s="139">
        <v>149</v>
      </c>
      <c r="I26" s="138">
        <v>142</v>
      </c>
      <c r="J26" s="140">
        <v>162</v>
      </c>
      <c r="K26" s="125">
        <f t="shared" si="0"/>
        <v>933</v>
      </c>
      <c r="L26" s="141">
        <f t="shared" si="1"/>
        <v>155.5</v>
      </c>
    </row>
    <row r="27" spans="1:12" s="3" customFormat="1" ht="15.75" customHeight="1">
      <c r="A27" s="135">
        <f t="shared" si="2"/>
        <v>20</v>
      </c>
      <c r="B27" s="136" t="s">
        <v>187</v>
      </c>
      <c r="C27" s="279" t="s">
        <v>66</v>
      </c>
      <c r="D27" s="169" t="s">
        <v>49</v>
      </c>
      <c r="E27" s="137">
        <v>209</v>
      </c>
      <c r="F27" s="138">
        <v>90</v>
      </c>
      <c r="G27" s="138">
        <v>151</v>
      </c>
      <c r="H27" s="139">
        <v>153</v>
      </c>
      <c r="I27" s="138">
        <v>149</v>
      </c>
      <c r="J27" s="140">
        <v>159</v>
      </c>
      <c r="K27" s="125">
        <f t="shared" si="0"/>
        <v>911</v>
      </c>
      <c r="L27" s="141">
        <f t="shared" si="1"/>
        <v>151.83333333333334</v>
      </c>
    </row>
    <row r="28" spans="1:12" s="3" customFormat="1" ht="15.75" customHeight="1">
      <c r="A28" s="135">
        <f t="shared" si="2"/>
        <v>21</v>
      </c>
      <c r="B28" s="136" t="s">
        <v>188</v>
      </c>
      <c r="C28" s="279" t="s">
        <v>68</v>
      </c>
      <c r="D28" s="169" t="s">
        <v>56</v>
      </c>
      <c r="E28" s="137">
        <v>140</v>
      </c>
      <c r="F28" s="138">
        <v>137</v>
      </c>
      <c r="G28" s="138">
        <v>176</v>
      </c>
      <c r="H28" s="139">
        <v>185</v>
      </c>
      <c r="I28" s="138">
        <v>142</v>
      </c>
      <c r="J28" s="140">
        <v>110</v>
      </c>
      <c r="K28" s="125">
        <f t="shared" si="0"/>
        <v>890</v>
      </c>
      <c r="L28" s="141">
        <f t="shared" si="1"/>
        <v>148.33333333333334</v>
      </c>
    </row>
    <row r="29" spans="1:12" s="3" customFormat="1" ht="15.75" customHeight="1">
      <c r="A29" s="135">
        <f t="shared" si="2"/>
        <v>22</v>
      </c>
      <c r="B29" s="143" t="s">
        <v>194</v>
      </c>
      <c r="C29" s="280" t="s">
        <v>68</v>
      </c>
      <c r="D29" s="220" t="s">
        <v>49</v>
      </c>
      <c r="E29" s="137">
        <v>113</v>
      </c>
      <c r="F29" s="138">
        <v>175</v>
      </c>
      <c r="G29" s="138">
        <v>141</v>
      </c>
      <c r="H29" s="139">
        <v>181</v>
      </c>
      <c r="I29" s="138">
        <v>145</v>
      </c>
      <c r="J29" s="140">
        <v>124</v>
      </c>
      <c r="K29" s="125">
        <f t="shared" si="0"/>
        <v>879</v>
      </c>
      <c r="L29" s="141">
        <f t="shared" si="1"/>
        <v>146.5</v>
      </c>
    </row>
    <row r="30" spans="1:12" s="3" customFormat="1" ht="15.75" customHeight="1">
      <c r="A30" s="135">
        <f t="shared" si="2"/>
        <v>23</v>
      </c>
      <c r="B30" s="198" t="s">
        <v>192</v>
      </c>
      <c r="C30" s="279" t="s">
        <v>72</v>
      </c>
      <c r="D30" s="169" t="s">
        <v>49</v>
      </c>
      <c r="E30" s="137">
        <v>149</v>
      </c>
      <c r="F30" s="138">
        <v>143</v>
      </c>
      <c r="G30" s="138">
        <v>145</v>
      </c>
      <c r="H30" s="139">
        <v>116</v>
      </c>
      <c r="I30" s="138">
        <v>139</v>
      </c>
      <c r="J30" s="140">
        <v>157</v>
      </c>
      <c r="K30" s="125">
        <f t="shared" si="0"/>
        <v>849</v>
      </c>
      <c r="L30" s="141">
        <f t="shared" si="1"/>
        <v>141.5</v>
      </c>
    </row>
    <row r="31" spans="1:12" ht="15.75" customHeight="1" thickBot="1">
      <c r="A31" s="135">
        <f t="shared" si="2"/>
        <v>24</v>
      </c>
      <c r="B31" s="150" t="s">
        <v>124</v>
      </c>
      <c r="C31" s="281" t="s">
        <v>126</v>
      </c>
      <c r="D31" s="170" t="s">
        <v>49</v>
      </c>
      <c r="E31" s="151">
        <v>151</v>
      </c>
      <c r="F31" s="152">
        <v>120</v>
      </c>
      <c r="G31" s="152">
        <v>164</v>
      </c>
      <c r="H31" s="153">
        <v>135</v>
      </c>
      <c r="I31" s="152">
        <v>115</v>
      </c>
      <c r="J31" s="154">
        <v>128</v>
      </c>
      <c r="K31" s="127">
        <f t="shared" si="0"/>
        <v>813</v>
      </c>
      <c r="L31" s="155">
        <f t="shared" si="1"/>
        <v>135.5</v>
      </c>
    </row>
    <row r="32" spans="2:4" ht="12.75">
      <c r="B32" s="22"/>
      <c r="C32" s="36"/>
      <c r="D32" s="36"/>
    </row>
    <row r="33" spans="2:4" ht="12.75">
      <c r="B33" s="22"/>
      <c r="C33" s="36"/>
      <c r="D33" s="36"/>
    </row>
    <row r="34" spans="2:4" ht="12.75">
      <c r="B34" s="22"/>
      <c r="C34" s="36"/>
      <c r="D34" s="36"/>
    </row>
    <row r="35" spans="2:4" ht="12.75">
      <c r="B35" s="22"/>
      <c r="C35" s="36"/>
      <c r="D35" s="36"/>
    </row>
    <row r="36" spans="2:4" ht="12.75">
      <c r="B36" s="22"/>
      <c r="C36" s="36"/>
      <c r="D36" s="36"/>
    </row>
    <row r="37" spans="2:4" ht="12.75">
      <c r="B37" s="22"/>
      <c r="C37" s="36"/>
      <c r="D37" s="36"/>
    </row>
    <row r="38" spans="2:4" ht="12.75">
      <c r="B38" s="22"/>
      <c r="C38" s="36"/>
      <c r="D38" s="36"/>
    </row>
    <row r="39" spans="2:4" ht="12.75">
      <c r="B39" s="22"/>
      <c r="C39" s="36"/>
      <c r="D39" s="36"/>
    </row>
    <row r="40" spans="2:4" ht="12.75">
      <c r="B40" s="22"/>
      <c r="C40" s="36"/>
      <c r="D40" s="36"/>
    </row>
    <row r="41" spans="2:4" ht="12.75">
      <c r="B41" s="22"/>
      <c r="C41" s="36"/>
      <c r="D41" s="36"/>
    </row>
    <row r="42" spans="2:4" ht="12.75">
      <c r="B42" s="22"/>
      <c r="C42" s="36"/>
      <c r="D42" s="36"/>
    </row>
    <row r="43" spans="2:4" ht="12.75">
      <c r="B43" s="22"/>
      <c r="C43" s="36"/>
      <c r="D43" s="36"/>
    </row>
    <row r="44" spans="2:4" ht="12.75">
      <c r="B44" s="22"/>
      <c r="C44" s="36"/>
      <c r="D44" s="36"/>
    </row>
    <row r="45" spans="2:4" ht="12.75">
      <c r="B45" s="22"/>
      <c r="C45" s="36"/>
      <c r="D45" s="36"/>
    </row>
    <row r="46" spans="2:4" ht="12.75">
      <c r="B46" s="22"/>
      <c r="C46" s="36"/>
      <c r="D46" s="36"/>
    </row>
    <row r="47" spans="2:4" ht="12.75">
      <c r="B47" s="22"/>
      <c r="C47" s="36"/>
      <c r="D47" s="36"/>
    </row>
    <row r="48" spans="2:4" ht="12.75">
      <c r="B48" s="22"/>
      <c r="C48" s="36"/>
      <c r="D48" s="36"/>
    </row>
    <row r="49" spans="2:4" ht="12.75">
      <c r="B49" s="22"/>
      <c r="C49" s="36"/>
      <c r="D49" s="36"/>
    </row>
    <row r="50" spans="2:4" ht="12.75">
      <c r="B50" s="22"/>
      <c r="C50" s="36"/>
      <c r="D50" s="36"/>
    </row>
    <row r="51" spans="2:4" ht="12.75">
      <c r="B51" s="22"/>
      <c r="C51" s="36"/>
      <c r="D51" s="36"/>
    </row>
    <row r="52" spans="2:4" ht="12.75">
      <c r="B52" s="22"/>
      <c r="C52" s="36"/>
      <c r="D52" s="36"/>
    </row>
    <row r="53" spans="2:4" ht="12.75">
      <c r="B53" s="22"/>
      <c r="C53" s="36"/>
      <c r="D53" s="36"/>
    </row>
    <row r="54" spans="2:4" ht="12.75">
      <c r="B54" s="22"/>
      <c r="C54" s="36"/>
      <c r="D54" s="36"/>
    </row>
    <row r="55" spans="2:4" ht="12.75">
      <c r="B55" s="22"/>
      <c r="C55" s="36"/>
      <c r="D55" s="36"/>
    </row>
    <row r="56" spans="2:4" ht="12.75">
      <c r="B56" s="22"/>
      <c r="C56" s="36"/>
      <c r="D56" s="36"/>
    </row>
    <row r="57" spans="2:4" ht="12.75">
      <c r="B57" s="22"/>
      <c r="C57" s="36"/>
      <c r="D57" s="36"/>
    </row>
    <row r="58" spans="2:4" ht="12.75">
      <c r="B58" s="22"/>
      <c r="C58" s="36"/>
      <c r="D58" s="36"/>
    </row>
    <row r="59" spans="2:4" ht="12.75">
      <c r="B59" s="22"/>
      <c r="C59" s="36"/>
      <c r="D59" s="36"/>
    </row>
    <row r="60" spans="2:4" ht="12.75">
      <c r="B60" s="22"/>
      <c r="C60" s="36"/>
      <c r="D60" s="36"/>
    </row>
    <row r="61" spans="2:4" ht="12.75">
      <c r="B61" s="22"/>
      <c r="C61" s="36"/>
      <c r="D61" s="36"/>
    </row>
    <row r="62" spans="2:4" ht="12.75">
      <c r="B62" s="22"/>
      <c r="C62" s="36"/>
      <c r="D62" s="36"/>
    </row>
    <row r="63" spans="2:4" ht="12.75">
      <c r="B63" s="22"/>
      <c r="C63" s="36"/>
      <c r="D63" s="36"/>
    </row>
    <row r="64" spans="2:4" ht="12.75">
      <c r="B64" s="22"/>
      <c r="C64" s="36"/>
      <c r="D64" s="36"/>
    </row>
    <row r="65" spans="2:4" ht="12.75">
      <c r="B65" s="22"/>
      <c r="C65" s="36"/>
      <c r="D65" s="36"/>
    </row>
    <row r="66" spans="2:4" ht="12.75">
      <c r="B66" s="22"/>
      <c r="C66" s="36"/>
      <c r="D66" s="36"/>
    </row>
    <row r="67" spans="2:4" ht="12.75">
      <c r="B67" s="22"/>
      <c r="C67" s="36"/>
      <c r="D67" s="36"/>
    </row>
    <row r="68" spans="2:4" ht="12.75">
      <c r="B68" s="22"/>
      <c r="C68" s="36"/>
      <c r="D68" s="36"/>
    </row>
    <row r="69" spans="2:4" ht="12.75">
      <c r="B69" s="22"/>
      <c r="C69" s="36"/>
      <c r="D69" s="36"/>
    </row>
    <row r="70" spans="2:4" ht="12.75">
      <c r="B70" s="22"/>
      <c r="C70" s="36"/>
      <c r="D70" s="36"/>
    </row>
    <row r="71" spans="2:4" ht="12.75">
      <c r="B71" s="22"/>
      <c r="C71" s="36"/>
      <c r="D71" s="36"/>
    </row>
    <row r="72" spans="2:4" ht="12.75">
      <c r="B72" s="22"/>
      <c r="C72" s="36"/>
      <c r="D72" s="36"/>
    </row>
    <row r="73" spans="2:4" ht="12.75">
      <c r="B73" s="22"/>
      <c r="C73" s="36"/>
      <c r="D73" s="36"/>
    </row>
    <row r="74" spans="2:4" ht="12.75">
      <c r="B74" s="22"/>
      <c r="C74" s="36"/>
      <c r="D74" s="36"/>
    </row>
    <row r="75" spans="2:4" ht="12.75">
      <c r="B75" s="22"/>
      <c r="C75" s="36"/>
      <c r="D75" s="36"/>
    </row>
    <row r="76" spans="2:4" ht="12.75">
      <c r="B76" s="22"/>
      <c r="C76" s="36"/>
      <c r="D76" s="36"/>
    </row>
    <row r="77" spans="2:4" ht="12.75">
      <c r="B77" s="22"/>
      <c r="C77" s="36"/>
      <c r="D77" s="36"/>
    </row>
    <row r="78" spans="2:4" ht="12.75">
      <c r="B78" s="22"/>
      <c r="C78" s="36"/>
      <c r="D78" s="36"/>
    </row>
    <row r="79" spans="2:4" ht="12.75">
      <c r="B79" s="22"/>
      <c r="C79" s="36"/>
      <c r="D79" s="36"/>
    </row>
    <row r="80" spans="2:4" ht="12.75">
      <c r="B80" s="22"/>
      <c r="C80" s="36"/>
      <c r="D80" s="36"/>
    </row>
    <row r="81" spans="2:4" ht="12.75">
      <c r="B81" s="22"/>
      <c r="C81" s="36"/>
      <c r="D81" s="36"/>
    </row>
    <row r="82" spans="2:4" ht="12.75">
      <c r="B82" s="22"/>
      <c r="C82" s="36"/>
      <c r="D82" s="36"/>
    </row>
    <row r="83" spans="2:4" ht="12.75">
      <c r="B83" s="22"/>
      <c r="C83" s="36"/>
      <c r="D83" s="36"/>
    </row>
    <row r="84" spans="2:4" ht="12.75">
      <c r="B84" s="22"/>
      <c r="C84" s="36"/>
      <c r="D84" s="36"/>
    </row>
    <row r="85" spans="2:4" ht="12.75">
      <c r="B85" s="22"/>
      <c r="C85" s="36"/>
      <c r="D85" s="36"/>
    </row>
    <row r="86" spans="2:4" ht="12.75">
      <c r="B86" s="22"/>
      <c r="C86" s="36"/>
      <c r="D86" s="36"/>
    </row>
    <row r="87" spans="2:4" ht="12.75">
      <c r="B87" s="22"/>
      <c r="C87" s="36"/>
      <c r="D87" s="36"/>
    </row>
    <row r="88" spans="2:4" ht="12.75">
      <c r="B88" s="22"/>
      <c r="C88" s="36"/>
      <c r="D88" s="36"/>
    </row>
    <row r="89" spans="2:4" ht="12.75">
      <c r="B89" s="22"/>
      <c r="C89" s="36"/>
      <c r="D89" s="36"/>
    </row>
    <row r="90" spans="2:4" ht="12.75">
      <c r="B90" s="22"/>
      <c r="C90" s="36"/>
      <c r="D90" s="36"/>
    </row>
    <row r="91" spans="2:4" ht="12.75">
      <c r="B91" s="22"/>
      <c r="C91" s="36"/>
      <c r="D91" s="36"/>
    </row>
    <row r="92" spans="2:4" ht="12.75">
      <c r="B92" s="22"/>
      <c r="C92" s="36"/>
      <c r="D92" s="36"/>
    </row>
    <row r="93" spans="2:4" ht="12.75">
      <c r="B93" s="22"/>
      <c r="C93" s="36"/>
      <c r="D93" s="36"/>
    </row>
    <row r="94" spans="2:4" ht="12.75">
      <c r="B94" s="22"/>
      <c r="C94" s="36"/>
      <c r="D94" s="36"/>
    </row>
    <row r="95" spans="2:4" ht="12.75">
      <c r="B95" s="22"/>
      <c r="C95" s="36"/>
      <c r="D95" s="36"/>
    </row>
    <row r="96" spans="2:4" ht="12.75">
      <c r="B96" s="22"/>
      <c r="C96" s="36"/>
      <c r="D96" s="36"/>
    </row>
    <row r="97" spans="2:4" ht="12.75">
      <c r="B97" s="22"/>
      <c r="C97" s="36"/>
      <c r="D97" s="36"/>
    </row>
    <row r="98" spans="2:4" ht="12.75">
      <c r="B98" s="22"/>
      <c r="C98" s="36"/>
      <c r="D98" s="36"/>
    </row>
    <row r="99" spans="2:4" ht="12.75">
      <c r="B99" s="22"/>
      <c r="C99" s="36"/>
      <c r="D99" s="36"/>
    </row>
    <row r="100" spans="2:4" ht="12.75">
      <c r="B100" s="22"/>
      <c r="C100" s="36"/>
      <c r="D100" s="36"/>
    </row>
    <row r="101" spans="2:4" ht="12.75">
      <c r="B101" s="22"/>
      <c r="C101" s="36"/>
      <c r="D101" s="36"/>
    </row>
    <row r="102" spans="2:4" ht="12.75">
      <c r="B102" s="22"/>
      <c r="C102" s="36"/>
      <c r="D102" s="36"/>
    </row>
    <row r="103" spans="2:4" ht="12.75">
      <c r="B103" s="22"/>
      <c r="C103" s="36"/>
      <c r="D103" s="36"/>
    </row>
    <row r="104" spans="2:4" ht="12.75">
      <c r="B104" s="22"/>
      <c r="C104" s="36"/>
      <c r="D104" s="36"/>
    </row>
    <row r="105" spans="2:4" ht="12.75">
      <c r="B105" s="22"/>
      <c r="C105" s="36"/>
      <c r="D105" s="36"/>
    </row>
    <row r="106" spans="2:4" ht="12.75">
      <c r="B106" s="22"/>
      <c r="C106" s="36"/>
      <c r="D106" s="36"/>
    </row>
    <row r="107" spans="2:4" ht="12.75">
      <c r="B107" s="22"/>
      <c r="C107" s="36"/>
      <c r="D107" s="36"/>
    </row>
    <row r="108" spans="2:4" ht="12.75">
      <c r="B108" s="22"/>
      <c r="C108" s="36"/>
      <c r="D108" s="36"/>
    </row>
    <row r="109" spans="2:4" ht="12.75">
      <c r="B109" s="22"/>
      <c r="C109" s="36"/>
      <c r="D109" s="36"/>
    </row>
  </sheetData>
  <sheetProtection/>
  <mergeCells count="11">
    <mergeCell ref="K6:K7"/>
    <mergeCell ref="L6:L7"/>
    <mergeCell ref="A1:L1"/>
    <mergeCell ref="A3:L3"/>
    <mergeCell ref="A4:L4"/>
    <mergeCell ref="A5:L5"/>
    <mergeCell ref="A6:A7"/>
    <mergeCell ref="B6:B7"/>
    <mergeCell ref="C6:C7"/>
    <mergeCell ref="D6:D7"/>
    <mergeCell ref="E6:J6"/>
  </mergeCells>
  <conditionalFormatting sqref="E8:J31">
    <cfRule type="cellIs" priority="1" dxfId="0" operator="greaterThanOrEqual" stopIfTrue="1">
      <formula>200</formula>
    </cfRule>
  </conditionalFormatting>
  <printOptions/>
  <pageMargins left="0.35433070866141736" right="0.1968503937007874" top="0.7874015748031497" bottom="0.984251968503937" header="0" footer="0"/>
  <pageSetup horizontalDpi="200" verticalDpi="2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09"/>
  <sheetViews>
    <sheetView zoomScale="130" zoomScaleNormal="130" zoomScalePageLayoutView="0" workbookViewId="0" topLeftCell="A4">
      <selection activeCell="D11" sqref="D11"/>
    </sheetView>
  </sheetViews>
  <sheetFormatPr defaultColWidth="9.140625" defaultRowHeight="12.75"/>
  <cols>
    <col min="1" max="1" width="5.140625" style="2" customWidth="1"/>
    <col min="2" max="2" width="24.28125" style="18" customWidth="1"/>
    <col min="3" max="4" width="10.7109375" style="37" customWidth="1"/>
    <col min="5" max="10" width="6.7109375" style="2" customWidth="1"/>
    <col min="11" max="11" width="7.00390625" style="2" customWidth="1"/>
    <col min="12" max="12" width="8.140625" style="2" bestFit="1" customWidth="1"/>
    <col min="13" max="16384" width="9.140625" style="2" customWidth="1"/>
  </cols>
  <sheetData>
    <row r="1" spans="1:12" ht="17.25">
      <c r="A1" s="368" t="s">
        <v>17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70"/>
    </row>
    <row r="2" spans="1:12" ht="5.25" customHeight="1">
      <c r="A2" s="38"/>
      <c r="B2" s="39"/>
      <c r="C2" s="39"/>
      <c r="D2" s="39"/>
      <c r="E2" s="40"/>
      <c r="F2" s="40"/>
      <c r="G2" s="40"/>
      <c r="H2" s="40"/>
      <c r="I2" s="40"/>
      <c r="J2" s="40"/>
      <c r="K2" s="40"/>
      <c r="L2" s="41"/>
    </row>
    <row r="3" spans="1:12" ht="17.25" customHeight="1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9"/>
    </row>
    <row r="4" spans="1:12" ht="17.25" customHeight="1" thickBot="1">
      <c r="A4" s="362" t="s">
        <v>28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4"/>
    </row>
    <row r="5" spans="1:12" ht="15.75" thickBot="1">
      <c r="A5" s="359" t="s">
        <v>195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1"/>
    </row>
    <row r="6" spans="1:12" ht="12.75" customHeight="1" thickBot="1">
      <c r="A6" s="384" t="s">
        <v>0</v>
      </c>
      <c r="B6" s="386" t="s">
        <v>4</v>
      </c>
      <c r="C6" s="395" t="s">
        <v>11</v>
      </c>
      <c r="D6" s="408" t="s">
        <v>46</v>
      </c>
      <c r="E6" s="389" t="s">
        <v>6</v>
      </c>
      <c r="F6" s="389"/>
      <c r="G6" s="389"/>
      <c r="H6" s="389"/>
      <c r="I6" s="389"/>
      <c r="J6" s="400"/>
      <c r="K6" s="397" t="s">
        <v>9</v>
      </c>
      <c r="L6" s="382" t="s">
        <v>10</v>
      </c>
    </row>
    <row r="7" spans="1:12" ht="16.5" customHeight="1" thickBot="1">
      <c r="A7" s="385"/>
      <c r="B7" s="387"/>
      <c r="C7" s="399"/>
      <c r="D7" s="409"/>
      <c r="E7" s="30" t="s">
        <v>1</v>
      </c>
      <c r="F7" s="7" t="s">
        <v>7</v>
      </c>
      <c r="G7" s="7" t="s">
        <v>2</v>
      </c>
      <c r="H7" s="7" t="s">
        <v>8</v>
      </c>
      <c r="I7" s="7" t="s">
        <v>5</v>
      </c>
      <c r="J7" s="8" t="s">
        <v>3</v>
      </c>
      <c r="K7" s="398"/>
      <c r="L7" s="383"/>
    </row>
    <row r="8" spans="1:12" s="3" customFormat="1" ht="15.75" customHeight="1" thickBot="1">
      <c r="A8" s="128">
        <f>A7+1</f>
        <v>1</v>
      </c>
      <c r="B8" s="282" t="s">
        <v>33</v>
      </c>
      <c r="C8" s="248" t="s">
        <v>103</v>
      </c>
      <c r="D8" s="237" t="s">
        <v>47</v>
      </c>
      <c r="E8" s="130">
        <v>183</v>
      </c>
      <c r="F8" s="131">
        <v>221</v>
      </c>
      <c r="G8" s="131">
        <v>195</v>
      </c>
      <c r="H8" s="132">
        <v>222</v>
      </c>
      <c r="I8" s="131">
        <v>245</v>
      </c>
      <c r="J8" s="133">
        <v>204</v>
      </c>
      <c r="K8" s="124">
        <f aca="true" t="shared" si="0" ref="K8:K19">SUM(E8:J8)</f>
        <v>1270</v>
      </c>
      <c r="L8" s="134">
        <f aca="true" t="shared" si="1" ref="L8:L19">IF(K8&gt;0,AVERAGE(E8:J8),0)</f>
        <v>211.66666666666666</v>
      </c>
    </row>
    <row r="9" spans="1:12" s="3" customFormat="1" ht="15.75" customHeight="1" thickBot="1">
      <c r="A9" s="135">
        <f>A8+1</f>
        <v>2</v>
      </c>
      <c r="B9" s="283" t="s">
        <v>145</v>
      </c>
      <c r="C9" s="249" t="s">
        <v>149</v>
      </c>
      <c r="D9" s="169" t="s">
        <v>47</v>
      </c>
      <c r="E9" s="137">
        <v>225</v>
      </c>
      <c r="F9" s="138">
        <v>227</v>
      </c>
      <c r="G9" s="138">
        <v>158</v>
      </c>
      <c r="H9" s="139">
        <v>191</v>
      </c>
      <c r="I9" s="138">
        <v>186</v>
      </c>
      <c r="J9" s="140">
        <v>207</v>
      </c>
      <c r="K9" s="125">
        <f t="shared" si="0"/>
        <v>1194</v>
      </c>
      <c r="L9" s="141">
        <f t="shared" si="1"/>
        <v>199</v>
      </c>
    </row>
    <row r="10" spans="1:12" s="3" customFormat="1" ht="15.75" customHeight="1" thickBot="1">
      <c r="A10" s="135">
        <f>A9+1</f>
        <v>3</v>
      </c>
      <c r="B10" s="283" t="s">
        <v>147</v>
      </c>
      <c r="C10" s="249" t="s">
        <v>196</v>
      </c>
      <c r="D10" s="169" t="s">
        <v>47</v>
      </c>
      <c r="E10" s="137">
        <v>166</v>
      </c>
      <c r="F10" s="138">
        <v>146</v>
      </c>
      <c r="G10" s="138">
        <v>205</v>
      </c>
      <c r="H10" s="139">
        <v>243</v>
      </c>
      <c r="I10" s="138">
        <v>217</v>
      </c>
      <c r="J10" s="140">
        <v>181</v>
      </c>
      <c r="K10" s="125">
        <f t="shared" si="0"/>
        <v>1158</v>
      </c>
      <c r="L10" s="141">
        <f t="shared" si="1"/>
        <v>193</v>
      </c>
    </row>
    <row r="11" spans="1:12" s="3" customFormat="1" ht="15.75" customHeight="1" thickBot="1">
      <c r="A11" s="135">
        <f aca="true" t="shared" si="2" ref="A11:A31">A10+1</f>
        <v>4</v>
      </c>
      <c r="B11" s="283" t="s">
        <v>55</v>
      </c>
      <c r="C11" s="250" t="s">
        <v>66</v>
      </c>
      <c r="D11" s="220" t="s">
        <v>56</v>
      </c>
      <c r="E11" s="144">
        <v>147</v>
      </c>
      <c r="F11" s="145">
        <v>211</v>
      </c>
      <c r="G11" s="145">
        <v>167</v>
      </c>
      <c r="H11" s="146">
        <v>249</v>
      </c>
      <c r="I11" s="145">
        <v>172</v>
      </c>
      <c r="J11" s="147">
        <v>207</v>
      </c>
      <c r="K11" s="126">
        <f t="shared" si="0"/>
        <v>1153</v>
      </c>
      <c r="L11" s="148">
        <f t="shared" si="1"/>
        <v>192.16666666666666</v>
      </c>
    </row>
    <row r="12" spans="1:12" s="3" customFormat="1" ht="15.75" customHeight="1" thickBot="1">
      <c r="A12" s="135">
        <f t="shared" si="2"/>
        <v>5</v>
      </c>
      <c r="B12" s="283" t="s">
        <v>54</v>
      </c>
      <c r="C12" s="156" t="s">
        <v>95</v>
      </c>
      <c r="D12" s="169" t="s">
        <v>48</v>
      </c>
      <c r="E12" s="137">
        <v>211</v>
      </c>
      <c r="F12" s="138">
        <v>176</v>
      </c>
      <c r="G12" s="138">
        <v>167</v>
      </c>
      <c r="H12" s="139">
        <v>170</v>
      </c>
      <c r="I12" s="138">
        <v>199</v>
      </c>
      <c r="J12" s="140">
        <v>211</v>
      </c>
      <c r="K12" s="125">
        <f t="shared" si="0"/>
        <v>1134</v>
      </c>
      <c r="L12" s="141">
        <f t="shared" si="1"/>
        <v>189</v>
      </c>
    </row>
    <row r="13" spans="1:12" s="3" customFormat="1" ht="15.75" customHeight="1" thickBot="1">
      <c r="A13" s="135">
        <f t="shared" si="2"/>
        <v>6</v>
      </c>
      <c r="B13" s="283" t="s">
        <v>187</v>
      </c>
      <c r="C13" s="249" t="s">
        <v>66</v>
      </c>
      <c r="D13" s="169" t="s">
        <v>49</v>
      </c>
      <c r="E13" s="137">
        <v>171</v>
      </c>
      <c r="F13" s="138">
        <v>164</v>
      </c>
      <c r="G13" s="138">
        <v>166</v>
      </c>
      <c r="H13" s="139">
        <v>235</v>
      </c>
      <c r="I13" s="138">
        <v>161</v>
      </c>
      <c r="J13" s="140">
        <v>214</v>
      </c>
      <c r="K13" s="125">
        <f t="shared" si="0"/>
        <v>1111</v>
      </c>
      <c r="L13" s="141">
        <f t="shared" si="1"/>
        <v>185.16666666666666</v>
      </c>
    </row>
    <row r="14" spans="1:12" s="3" customFormat="1" ht="15.75" customHeight="1" thickBot="1">
      <c r="A14" s="135">
        <f t="shared" si="2"/>
        <v>7</v>
      </c>
      <c r="B14" s="283" t="s">
        <v>36</v>
      </c>
      <c r="C14" s="249" t="s">
        <v>95</v>
      </c>
      <c r="D14" s="220" t="s">
        <v>48</v>
      </c>
      <c r="E14" s="137">
        <v>148</v>
      </c>
      <c r="F14" s="138">
        <v>184</v>
      </c>
      <c r="G14" s="138">
        <v>181</v>
      </c>
      <c r="H14" s="139">
        <v>223</v>
      </c>
      <c r="I14" s="138">
        <v>161</v>
      </c>
      <c r="J14" s="140">
        <v>202</v>
      </c>
      <c r="K14" s="125">
        <f t="shared" si="0"/>
        <v>1099</v>
      </c>
      <c r="L14" s="141">
        <f t="shared" si="1"/>
        <v>183.16666666666666</v>
      </c>
    </row>
    <row r="15" spans="1:12" s="3" customFormat="1" ht="15.75" customHeight="1" thickBot="1">
      <c r="A15" s="135">
        <f t="shared" si="2"/>
        <v>8</v>
      </c>
      <c r="B15" s="283" t="s">
        <v>188</v>
      </c>
      <c r="C15" s="249" t="s">
        <v>68</v>
      </c>
      <c r="D15" s="220" t="s">
        <v>56</v>
      </c>
      <c r="E15" s="144">
        <v>191</v>
      </c>
      <c r="F15" s="145">
        <v>169</v>
      </c>
      <c r="G15" s="145">
        <v>163</v>
      </c>
      <c r="H15" s="146">
        <v>135</v>
      </c>
      <c r="I15" s="145">
        <v>192</v>
      </c>
      <c r="J15" s="147">
        <v>223</v>
      </c>
      <c r="K15" s="126">
        <f t="shared" si="0"/>
        <v>1073</v>
      </c>
      <c r="L15" s="148">
        <f t="shared" si="1"/>
        <v>178.83333333333334</v>
      </c>
    </row>
    <row r="16" spans="1:12" s="3" customFormat="1" ht="15.75" customHeight="1" thickBot="1">
      <c r="A16" s="135">
        <f t="shared" si="2"/>
        <v>9</v>
      </c>
      <c r="B16" s="283" t="s">
        <v>61</v>
      </c>
      <c r="C16" s="156" t="s">
        <v>95</v>
      </c>
      <c r="D16" s="169" t="s">
        <v>48</v>
      </c>
      <c r="E16" s="137">
        <v>158</v>
      </c>
      <c r="F16" s="138">
        <v>170</v>
      </c>
      <c r="G16" s="138">
        <v>144</v>
      </c>
      <c r="H16" s="139">
        <v>172</v>
      </c>
      <c r="I16" s="138">
        <v>162</v>
      </c>
      <c r="J16" s="140">
        <v>182</v>
      </c>
      <c r="K16" s="125">
        <f t="shared" si="0"/>
        <v>988</v>
      </c>
      <c r="L16" s="141">
        <f t="shared" si="1"/>
        <v>164.66666666666666</v>
      </c>
    </row>
    <row r="17" spans="1:12" s="3" customFormat="1" ht="15.75" customHeight="1" thickBot="1">
      <c r="A17" s="135">
        <f t="shared" si="2"/>
        <v>10</v>
      </c>
      <c r="B17" s="283" t="s">
        <v>102</v>
      </c>
      <c r="C17" s="249" t="s">
        <v>103</v>
      </c>
      <c r="D17" s="169" t="s">
        <v>48</v>
      </c>
      <c r="E17" s="137">
        <v>146</v>
      </c>
      <c r="F17" s="138">
        <v>179</v>
      </c>
      <c r="G17" s="138">
        <v>157</v>
      </c>
      <c r="H17" s="139">
        <v>160</v>
      </c>
      <c r="I17" s="138">
        <v>164</v>
      </c>
      <c r="J17" s="140">
        <v>181</v>
      </c>
      <c r="K17" s="125">
        <f t="shared" si="0"/>
        <v>987</v>
      </c>
      <c r="L17" s="141">
        <f t="shared" si="1"/>
        <v>164.5</v>
      </c>
    </row>
    <row r="18" spans="1:12" s="3" customFormat="1" ht="15.75" customHeight="1" thickBot="1">
      <c r="A18" s="135">
        <f t="shared" si="2"/>
        <v>11</v>
      </c>
      <c r="B18" s="283" t="s">
        <v>124</v>
      </c>
      <c r="C18" s="156" t="s">
        <v>126</v>
      </c>
      <c r="D18" s="169" t="s">
        <v>49</v>
      </c>
      <c r="E18" s="137">
        <v>168</v>
      </c>
      <c r="F18" s="138">
        <v>170</v>
      </c>
      <c r="G18" s="138">
        <v>142</v>
      </c>
      <c r="H18" s="139">
        <v>161</v>
      </c>
      <c r="I18" s="138">
        <v>172</v>
      </c>
      <c r="J18" s="140">
        <v>174</v>
      </c>
      <c r="K18" s="125">
        <f t="shared" si="0"/>
        <v>987</v>
      </c>
      <c r="L18" s="141">
        <f t="shared" si="1"/>
        <v>164.5</v>
      </c>
    </row>
    <row r="19" spans="1:12" s="3" customFormat="1" ht="15.75" customHeight="1" thickBot="1">
      <c r="A19" s="135">
        <f t="shared" si="2"/>
        <v>12</v>
      </c>
      <c r="B19" s="283" t="s">
        <v>112</v>
      </c>
      <c r="C19" s="249" t="s">
        <v>103</v>
      </c>
      <c r="D19" s="169" t="s">
        <v>48</v>
      </c>
      <c r="E19" s="137">
        <v>144</v>
      </c>
      <c r="F19" s="138">
        <v>132</v>
      </c>
      <c r="G19" s="138">
        <v>233</v>
      </c>
      <c r="H19" s="139">
        <v>147</v>
      </c>
      <c r="I19" s="138">
        <v>150</v>
      </c>
      <c r="J19" s="140">
        <v>125</v>
      </c>
      <c r="K19" s="125">
        <f t="shared" si="0"/>
        <v>931</v>
      </c>
      <c r="L19" s="141">
        <f t="shared" si="1"/>
        <v>155.16666666666666</v>
      </c>
    </row>
    <row r="20" spans="1:12" s="3" customFormat="1" ht="15.75" customHeight="1">
      <c r="A20" s="135">
        <f t="shared" si="2"/>
        <v>13</v>
      </c>
      <c r="B20" s="136"/>
      <c r="C20" s="279"/>
      <c r="D20" s="169"/>
      <c r="E20" s="137"/>
      <c r="F20" s="138"/>
      <c r="G20" s="138"/>
      <c r="H20" s="139"/>
      <c r="I20" s="138"/>
      <c r="J20" s="140"/>
      <c r="K20" s="125"/>
      <c r="L20" s="141"/>
    </row>
    <row r="21" spans="1:12" s="3" customFormat="1" ht="15.75" customHeight="1">
      <c r="A21" s="135">
        <f t="shared" si="2"/>
        <v>14</v>
      </c>
      <c r="B21" s="136"/>
      <c r="C21" s="279"/>
      <c r="D21" s="169"/>
      <c r="E21" s="137"/>
      <c r="F21" s="138"/>
      <c r="G21" s="138"/>
      <c r="H21" s="139"/>
      <c r="I21" s="138"/>
      <c r="J21" s="140"/>
      <c r="K21" s="125"/>
      <c r="L21" s="141"/>
    </row>
    <row r="22" spans="1:12" s="3" customFormat="1" ht="15.75" customHeight="1">
      <c r="A22" s="135">
        <f t="shared" si="2"/>
        <v>15</v>
      </c>
      <c r="B22" s="136"/>
      <c r="C22" s="279"/>
      <c r="D22" s="169"/>
      <c r="E22" s="137"/>
      <c r="F22" s="138"/>
      <c r="G22" s="138"/>
      <c r="H22" s="139"/>
      <c r="I22" s="138"/>
      <c r="J22" s="140"/>
      <c r="K22" s="125"/>
      <c r="L22" s="141"/>
    </row>
    <row r="23" spans="1:12" s="3" customFormat="1" ht="15.75" customHeight="1">
      <c r="A23" s="135">
        <f t="shared" si="2"/>
        <v>16</v>
      </c>
      <c r="B23" s="136"/>
      <c r="C23" s="279"/>
      <c r="D23" s="169"/>
      <c r="E23" s="137"/>
      <c r="F23" s="138"/>
      <c r="G23" s="138"/>
      <c r="H23" s="139"/>
      <c r="I23" s="138"/>
      <c r="J23" s="140"/>
      <c r="K23" s="125"/>
      <c r="L23" s="141"/>
    </row>
    <row r="24" spans="1:12" s="3" customFormat="1" ht="15.75" customHeight="1">
      <c r="A24" s="135">
        <f t="shared" si="2"/>
        <v>17</v>
      </c>
      <c r="B24" s="136"/>
      <c r="C24" s="279"/>
      <c r="D24" s="169"/>
      <c r="E24" s="137"/>
      <c r="F24" s="138"/>
      <c r="G24" s="138"/>
      <c r="H24" s="139"/>
      <c r="I24" s="138"/>
      <c r="J24" s="140"/>
      <c r="K24" s="125"/>
      <c r="L24" s="141"/>
    </row>
    <row r="25" spans="1:12" s="3" customFormat="1" ht="15.75" customHeight="1">
      <c r="A25" s="135">
        <f t="shared" si="2"/>
        <v>18</v>
      </c>
      <c r="B25" s="136"/>
      <c r="C25" s="279"/>
      <c r="D25" s="169"/>
      <c r="E25" s="137"/>
      <c r="F25" s="138"/>
      <c r="G25" s="138"/>
      <c r="H25" s="139"/>
      <c r="I25" s="138"/>
      <c r="J25" s="140"/>
      <c r="K25" s="125"/>
      <c r="L25" s="141"/>
    </row>
    <row r="26" spans="1:12" s="3" customFormat="1" ht="15.75" customHeight="1">
      <c r="A26" s="135">
        <f t="shared" si="2"/>
        <v>19</v>
      </c>
      <c r="B26" s="136"/>
      <c r="C26" s="279"/>
      <c r="D26" s="169"/>
      <c r="E26" s="137"/>
      <c r="F26" s="138"/>
      <c r="G26" s="138"/>
      <c r="H26" s="139"/>
      <c r="I26" s="138"/>
      <c r="J26" s="140"/>
      <c r="K26" s="125"/>
      <c r="L26" s="141"/>
    </row>
    <row r="27" spans="1:12" s="3" customFormat="1" ht="15.75" customHeight="1">
      <c r="A27" s="135">
        <f t="shared" si="2"/>
        <v>20</v>
      </c>
      <c r="B27" s="136"/>
      <c r="C27" s="279"/>
      <c r="D27" s="169"/>
      <c r="E27" s="137"/>
      <c r="F27" s="138"/>
      <c r="G27" s="138"/>
      <c r="H27" s="139"/>
      <c r="I27" s="138"/>
      <c r="J27" s="140"/>
      <c r="K27" s="125"/>
      <c r="L27" s="141"/>
    </row>
    <row r="28" spans="1:12" s="3" customFormat="1" ht="15.75" customHeight="1">
      <c r="A28" s="135">
        <f t="shared" si="2"/>
        <v>21</v>
      </c>
      <c r="B28" s="136"/>
      <c r="C28" s="279"/>
      <c r="D28" s="169"/>
      <c r="E28" s="137"/>
      <c r="F28" s="138"/>
      <c r="G28" s="138"/>
      <c r="H28" s="139"/>
      <c r="I28" s="138"/>
      <c r="J28" s="140"/>
      <c r="K28" s="125"/>
      <c r="L28" s="141"/>
    </row>
    <row r="29" spans="1:12" s="3" customFormat="1" ht="15.75" customHeight="1">
      <c r="A29" s="135">
        <f t="shared" si="2"/>
        <v>22</v>
      </c>
      <c r="B29" s="143"/>
      <c r="C29" s="280"/>
      <c r="D29" s="220"/>
      <c r="E29" s="137"/>
      <c r="F29" s="138"/>
      <c r="G29" s="138"/>
      <c r="H29" s="139"/>
      <c r="I29" s="138"/>
      <c r="J29" s="140"/>
      <c r="K29" s="125"/>
      <c r="L29" s="141"/>
    </row>
    <row r="30" spans="1:12" s="3" customFormat="1" ht="15.75" customHeight="1">
      <c r="A30" s="135">
        <f t="shared" si="2"/>
        <v>23</v>
      </c>
      <c r="B30" s="198"/>
      <c r="C30" s="279"/>
      <c r="D30" s="169"/>
      <c r="E30" s="137"/>
      <c r="F30" s="138"/>
      <c r="G30" s="138"/>
      <c r="H30" s="139"/>
      <c r="I30" s="138"/>
      <c r="J30" s="140"/>
      <c r="K30" s="125"/>
      <c r="L30" s="141"/>
    </row>
    <row r="31" spans="1:12" ht="15.75" customHeight="1" thickBot="1">
      <c r="A31" s="135">
        <f t="shared" si="2"/>
        <v>24</v>
      </c>
      <c r="B31" s="150"/>
      <c r="C31" s="281"/>
      <c r="D31" s="170"/>
      <c r="E31" s="151"/>
      <c r="F31" s="152"/>
      <c r="G31" s="152"/>
      <c r="H31" s="153"/>
      <c r="I31" s="152"/>
      <c r="J31" s="154"/>
      <c r="K31" s="127"/>
      <c r="L31" s="155"/>
    </row>
    <row r="32" spans="2:4" ht="12.75">
      <c r="B32" s="22"/>
      <c r="C32" s="36"/>
      <c r="D32" s="36"/>
    </row>
    <row r="33" spans="2:4" ht="12.75">
      <c r="B33" s="22"/>
      <c r="C33" s="36"/>
      <c r="D33" s="36"/>
    </row>
    <row r="34" spans="2:4" ht="12.75">
      <c r="B34" s="22"/>
      <c r="C34" s="36"/>
      <c r="D34" s="36"/>
    </row>
    <row r="35" spans="2:4" ht="12.75">
      <c r="B35" s="22"/>
      <c r="C35" s="36"/>
      <c r="D35" s="36"/>
    </row>
    <row r="36" spans="2:4" ht="12.75">
      <c r="B36" s="22"/>
      <c r="C36" s="36"/>
      <c r="D36" s="36"/>
    </row>
    <row r="37" spans="2:4" ht="12.75">
      <c r="B37" s="22"/>
      <c r="C37" s="36"/>
      <c r="D37" s="36"/>
    </row>
    <row r="38" spans="2:4" ht="12.75">
      <c r="B38" s="22"/>
      <c r="C38" s="36"/>
      <c r="D38" s="36"/>
    </row>
    <row r="39" spans="2:4" ht="12.75">
      <c r="B39" s="22"/>
      <c r="C39" s="36"/>
      <c r="D39" s="36"/>
    </row>
    <row r="40" spans="2:4" ht="12.75">
      <c r="B40" s="22"/>
      <c r="C40" s="36"/>
      <c r="D40" s="36"/>
    </row>
    <row r="41" spans="2:4" ht="12.75">
      <c r="B41" s="22"/>
      <c r="C41" s="36"/>
      <c r="D41" s="36"/>
    </row>
    <row r="42" spans="2:4" ht="12.75">
      <c r="B42" s="22"/>
      <c r="C42" s="36"/>
      <c r="D42" s="36"/>
    </row>
    <row r="43" spans="2:4" ht="12.75">
      <c r="B43" s="22"/>
      <c r="C43" s="36"/>
      <c r="D43" s="36"/>
    </row>
    <row r="44" spans="2:4" ht="12.75">
      <c r="B44" s="22"/>
      <c r="C44" s="36"/>
      <c r="D44" s="36"/>
    </row>
    <row r="45" spans="2:4" ht="12.75">
      <c r="B45" s="22"/>
      <c r="C45" s="36"/>
      <c r="D45" s="36"/>
    </row>
    <row r="46" spans="2:4" ht="12.75">
      <c r="B46" s="22"/>
      <c r="C46" s="36"/>
      <c r="D46" s="36"/>
    </row>
    <row r="47" spans="2:4" ht="12.75">
      <c r="B47" s="22"/>
      <c r="C47" s="36"/>
      <c r="D47" s="36"/>
    </row>
    <row r="48" spans="2:4" ht="12.75">
      <c r="B48" s="22"/>
      <c r="C48" s="36"/>
      <c r="D48" s="36"/>
    </row>
    <row r="49" spans="2:4" ht="12.75">
      <c r="B49" s="22"/>
      <c r="C49" s="36"/>
      <c r="D49" s="36"/>
    </row>
    <row r="50" spans="2:4" ht="12.75">
      <c r="B50" s="22"/>
      <c r="C50" s="36"/>
      <c r="D50" s="36"/>
    </row>
    <row r="51" spans="2:4" ht="12.75">
      <c r="B51" s="22"/>
      <c r="C51" s="36"/>
      <c r="D51" s="36"/>
    </row>
    <row r="52" spans="2:4" ht="12.75">
      <c r="B52" s="22"/>
      <c r="C52" s="36"/>
      <c r="D52" s="36"/>
    </row>
    <row r="53" spans="2:4" ht="12.75">
      <c r="B53" s="22"/>
      <c r="C53" s="36"/>
      <c r="D53" s="36"/>
    </row>
    <row r="54" spans="2:4" ht="12.75">
      <c r="B54" s="22"/>
      <c r="C54" s="36"/>
      <c r="D54" s="36"/>
    </row>
    <row r="55" spans="2:4" ht="12.75">
      <c r="B55" s="22"/>
      <c r="C55" s="36"/>
      <c r="D55" s="36"/>
    </row>
    <row r="56" spans="2:4" ht="12.75">
      <c r="B56" s="22"/>
      <c r="C56" s="36"/>
      <c r="D56" s="36"/>
    </row>
    <row r="57" spans="2:4" ht="12.75">
      <c r="B57" s="22"/>
      <c r="C57" s="36"/>
      <c r="D57" s="36"/>
    </row>
    <row r="58" spans="2:4" ht="12.75">
      <c r="B58" s="22"/>
      <c r="C58" s="36"/>
      <c r="D58" s="36"/>
    </row>
    <row r="59" spans="2:4" ht="12.75">
      <c r="B59" s="22"/>
      <c r="C59" s="36"/>
      <c r="D59" s="36"/>
    </row>
    <row r="60" spans="2:4" ht="12.75">
      <c r="B60" s="22"/>
      <c r="C60" s="36"/>
      <c r="D60" s="36"/>
    </row>
    <row r="61" spans="2:4" ht="12.75">
      <c r="B61" s="22"/>
      <c r="C61" s="36"/>
      <c r="D61" s="36"/>
    </row>
    <row r="62" spans="2:4" ht="12.75">
      <c r="B62" s="22"/>
      <c r="C62" s="36"/>
      <c r="D62" s="36"/>
    </row>
    <row r="63" spans="2:4" ht="12.75">
      <c r="B63" s="22"/>
      <c r="C63" s="36"/>
      <c r="D63" s="36"/>
    </row>
    <row r="64" spans="2:4" ht="12.75">
      <c r="B64" s="22"/>
      <c r="C64" s="36"/>
      <c r="D64" s="36"/>
    </row>
    <row r="65" spans="2:4" ht="12.75">
      <c r="B65" s="22"/>
      <c r="C65" s="36"/>
      <c r="D65" s="36"/>
    </row>
    <row r="66" spans="2:4" ht="12.75">
      <c r="B66" s="22"/>
      <c r="C66" s="36"/>
      <c r="D66" s="36"/>
    </row>
    <row r="67" spans="2:4" ht="12.75">
      <c r="B67" s="22"/>
      <c r="C67" s="36"/>
      <c r="D67" s="36"/>
    </row>
    <row r="68" spans="2:4" ht="12.75">
      <c r="B68" s="22"/>
      <c r="C68" s="36"/>
      <c r="D68" s="36"/>
    </row>
    <row r="69" spans="2:4" ht="12.75">
      <c r="B69" s="22"/>
      <c r="C69" s="36"/>
      <c r="D69" s="36"/>
    </row>
    <row r="70" spans="2:4" ht="12.75">
      <c r="B70" s="22"/>
      <c r="C70" s="36"/>
      <c r="D70" s="36"/>
    </row>
    <row r="71" spans="2:4" ht="12.75">
      <c r="B71" s="22"/>
      <c r="C71" s="36"/>
      <c r="D71" s="36"/>
    </row>
    <row r="72" spans="2:4" ht="12.75">
      <c r="B72" s="22"/>
      <c r="C72" s="36"/>
      <c r="D72" s="36"/>
    </row>
    <row r="73" spans="2:4" ht="12.75">
      <c r="B73" s="22"/>
      <c r="C73" s="36"/>
      <c r="D73" s="36"/>
    </row>
    <row r="74" spans="2:4" ht="12.75">
      <c r="B74" s="22"/>
      <c r="C74" s="36"/>
      <c r="D74" s="36"/>
    </row>
    <row r="75" spans="2:4" ht="12.75">
      <c r="B75" s="22"/>
      <c r="C75" s="36"/>
      <c r="D75" s="36"/>
    </row>
    <row r="76" spans="2:4" ht="12.75">
      <c r="B76" s="22"/>
      <c r="C76" s="36"/>
      <c r="D76" s="36"/>
    </row>
    <row r="77" spans="2:4" ht="12.75">
      <c r="B77" s="22"/>
      <c r="C77" s="36"/>
      <c r="D77" s="36"/>
    </row>
    <row r="78" spans="2:4" ht="12.75">
      <c r="B78" s="22"/>
      <c r="C78" s="36"/>
      <c r="D78" s="36"/>
    </row>
    <row r="79" spans="2:4" ht="12.75">
      <c r="B79" s="22"/>
      <c r="C79" s="36"/>
      <c r="D79" s="36"/>
    </row>
    <row r="80" spans="2:4" ht="12.75">
      <c r="B80" s="22"/>
      <c r="C80" s="36"/>
      <c r="D80" s="36"/>
    </row>
    <row r="81" spans="2:4" ht="12.75">
      <c r="B81" s="22"/>
      <c r="C81" s="36"/>
      <c r="D81" s="36"/>
    </row>
    <row r="82" spans="2:4" ht="12.75">
      <c r="B82" s="22"/>
      <c r="C82" s="36"/>
      <c r="D82" s="36"/>
    </row>
    <row r="83" spans="2:4" ht="12.75">
      <c r="B83" s="22"/>
      <c r="C83" s="36"/>
      <c r="D83" s="36"/>
    </row>
    <row r="84" spans="2:4" ht="12.75">
      <c r="B84" s="22"/>
      <c r="C84" s="36"/>
      <c r="D84" s="36"/>
    </row>
    <row r="85" spans="2:4" ht="12.75">
      <c r="B85" s="22"/>
      <c r="C85" s="36"/>
      <c r="D85" s="36"/>
    </row>
    <row r="86" spans="2:4" ht="12.75">
      <c r="B86" s="22"/>
      <c r="C86" s="36"/>
      <c r="D86" s="36"/>
    </row>
    <row r="87" spans="2:4" ht="12.75">
      <c r="B87" s="22"/>
      <c r="C87" s="36"/>
      <c r="D87" s="36"/>
    </row>
    <row r="88" spans="2:4" ht="12.75">
      <c r="B88" s="22"/>
      <c r="C88" s="36"/>
      <c r="D88" s="36"/>
    </row>
    <row r="89" spans="2:4" ht="12.75">
      <c r="B89" s="22"/>
      <c r="C89" s="36"/>
      <c r="D89" s="36"/>
    </row>
    <row r="90" spans="2:4" ht="12.75">
      <c r="B90" s="22"/>
      <c r="C90" s="36"/>
      <c r="D90" s="36"/>
    </row>
    <row r="91" spans="2:4" ht="12.75">
      <c r="B91" s="22"/>
      <c r="C91" s="36"/>
      <c r="D91" s="36"/>
    </row>
    <row r="92" spans="2:4" ht="12.75">
      <c r="B92" s="22"/>
      <c r="C92" s="36"/>
      <c r="D92" s="36"/>
    </row>
    <row r="93" spans="2:4" ht="12.75">
      <c r="B93" s="22"/>
      <c r="C93" s="36"/>
      <c r="D93" s="36"/>
    </row>
    <row r="94" spans="2:4" ht="12.75">
      <c r="B94" s="22"/>
      <c r="C94" s="36"/>
      <c r="D94" s="36"/>
    </row>
    <row r="95" spans="2:4" ht="12.75">
      <c r="B95" s="22"/>
      <c r="C95" s="36"/>
      <c r="D95" s="36"/>
    </row>
    <row r="96" spans="2:4" ht="12.75">
      <c r="B96" s="22"/>
      <c r="C96" s="36"/>
      <c r="D96" s="36"/>
    </row>
    <row r="97" spans="2:4" ht="12.75">
      <c r="B97" s="22"/>
      <c r="C97" s="36"/>
      <c r="D97" s="36"/>
    </row>
    <row r="98" spans="2:4" ht="12.75">
      <c r="B98" s="22"/>
      <c r="C98" s="36"/>
      <c r="D98" s="36"/>
    </row>
    <row r="99" spans="2:4" ht="12.75">
      <c r="B99" s="22"/>
      <c r="C99" s="36"/>
      <c r="D99" s="36"/>
    </row>
    <row r="100" spans="2:4" ht="12.75">
      <c r="B100" s="22"/>
      <c r="C100" s="36"/>
      <c r="D100" s="36"/>
    </row>
    <row r="101" spans="2:4" ht="12.75">
      <c r="B101" s="22"/>
      <c r="C101" s="36"/>
      <c r="D101" s="36"/>
    </row>
    <row r="102" spans="2:4" ht="12.75">
      <c r="B102" s="22"/>
      <c r="C102" s="36"/>
      <c r="D102" s="36"/>
    </row>
    <row r="103" spans="2:4" ht="12.75">
      <c r="B103" s="22"/>
      <c r="C103" s="36"/>
      <c r="D103" s="36"/>
    </row>
    <row r="104" spans="2:4" ht="12.75">
      <c r="B104" s="22"/>
      <c r="C104" s="36"/>
      <c r="D104" s="36"/>
    </row>
    <row r="105" spans="2:4" ht="12.75">
      <c r="B105" s="22"/>
      <c r="C105" s="36"/>
      <c r="D105" s="36"/>
    </row>
    <row r="106" spans="2:4" ht="12.75">
      <c r="B106" s="22"/>
      <c r="C106" s="36"/>
      <c r="D106" s="36"/>
    </row>
    <row r="107" spans="2:4" ht="12.75">
      <c r="B107" s="22"/>
      <c r="C107" s="36"/>
      <c r="D107" s="36"/>
    </row>
    <row r="108" spans="2:4" ht="12.75">
      <c r="B108" s="22"/>
      <c r="C108" s="36"/>
      <c r="D108" s="36"/>
    </row>
    <row r="109" spans="2:4" ht="12.75">
      <c r="B109" s="22"/>
      <c r="C109" s="36"/>
      <c r="D109" s="36"/>
    </row>
  </sheetData>
  <sheetProtection/>
  <mergeCells count="11">
    <mergeCell ref="B6:B7"/>
    <mergeCell ref="C6:C7"/>
    <mergeCell ref="D6:D7"/>
    <mergeCell ref="E6:J6"/>
    <mergeCell ref="K6:K7"/>
    <mergeCell ref="L6:L7"/>
    <mergeCell ref="A1:L1"/>
    <mergeCell ref="A3:L3"/>
    <mergeCell ref="A4:L4"/>
    <mergeCell ref="A5:L5"/>
    <mergeCell ref="A6:A7"/>
  </mergeCells>
  <conditionalFormatting sqref="E20:J31">
    <cfRule type="cellIs" priority="2" dxfId="0" operator="greaterThanOrEqual" stopIfTrue="1">
      <formula>200</formula>
    </cfRule>
  </conditionalFormatting>
  <conditionalFormatting sqref="E8:J19">
    <cfRule type="cellIs" priority="1" dxfId="0" operator="greaterThanOrEqual" stopIfTrue="1">
      <formula>200</formula>
    </cfRule>
  </conditionalFormatting>
  <printOptions/>
  <pageMargins left="0.35433070866141736" right="0.1968503937007874" top="0.7874015748031497" bottom="0.984251968503937" header="0" footer="0"/>
  <pageSetup horizontalDpi="200" verticalDpi="2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67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5.28125" style="2" customWidth="1"/>
    <col min="2" max="2" width="23.140625" style="18" bestFit="1" customWidth="1"/>
    <col min="3" max="3" width="9.28125" style="37" bestFit="1" customWidth="1"/>
    <col min="4" max="4" width="6.57421875" style="2" customWidth="1"/>
    <col min="5" max="5" width="6.140625" style="2" customWidth="1"/>
    <col min="6" max="6" width="22.7109375" style="2" customWidth="1"/>
    <col min="7" max="7" width="9.28125" style="2" bestFit="1" customWidth="1"/>
    <col min="8" max="16384" width="9.140625" style="2" customWidth="1"/>
  </cols>
  <sheetData>
    <row r="1" spans="1:7" ht="17.25">
      <c r="A1" s="368" t="s">
        <v>13</v>
      </c>
      <c r="B1" s="369"/>
      <c r="C1" s="369"/>
      <c r="D1" s="369"/>
      <c r="E1" s="369"/>
      <c r="F1" s="369"/>
      <c r="G1" s="370"/>
    </row>
    <row r="2" spans="1:7" ht="5.25" customHeight="1">
      <c r="A2" s="42"/>
      <c r="B2" s="43"/>
      <c r="C2" s="43"/>
      <c r="D2" s="43"/>
      <c r="E2" s="43"/>
      <c r="F2" s="43"/>
      <c r="G2" s="44"/>
    </row>
    <row r="3" spans="1:7" ht="17.25" customHeight="1">
      <c r="A3" s="347"/>
      <c r="B3" s="348"/>
      <c r="C3" s="348"/>
      <c r="D3" s="348"/>
      <c r="E3" s="348"/>
      <c r="F3" s="348"/>
      <c r="G3" s="349"/>
    </row>
    <row r="4" spans="1:7" ht="17.25" customHeight="1" thickBot="1">
      <c r="A4" s="362" t="s">
        <v>24</v>
      </c>
      <c r="B4" s="363"/>
      <c r="C4" s="363"/>
      <c r="D4" s="363"/>
      <c r="E4" s="363"/>
      <c r="F4" s="363"/>
      <c r="G4" s="364"/>
    </row>
    <row r="5" spans="1:3" ht="5.25" customHeight="1">
      <c r="A5" s="9"/>
      <c r="B5" s="20"/>
      <c r="C5" s="20"/>
    </row>
    <row r="6" spans="1:3" ht="12" customHeight="1" thickBot="1">
      <c r="A6" s="9"/>
      <c r="B6" s="20"/>
      <c r="C6" s="20"/>
    </row>
    <row r="7" spans="1:7" ht="18" thickBot="1">
      <c r="A7" s="365" t="s">
        <v>16</v>
      </c>
      <c r="B7" s="366"/>
      <c r="C7" s="366"/>
      <c r="D7" s="366"/>
      <c r="E7" s="366"/>
      <c r="F7" s="366"/>
      <c r="G7" s="367"/>
    </row>
    <row r="8" spans="1:3" ht="27" customHeight="1" thickBot="1">
      <c r="A8" s="10"/>
      <c r="B8" s="10"/>
      <c r="C8" s="10"/>
    </row>
    <row r="9" spans="1:7" ht="15.75" thickBot="1">
      <c r="A9" s="359" t="s">
        <v>14</v>
      </c>
      <c r="B9" s="360"/>
      <c r="C9" s="361"/>
      <c r="E9" s="359" t="s">
        <v>12</v>
      </c>
      <c r="F9" s="360"/>
      <c r="G9" s="361"/>
    </row>
    <row r="10" spans="1:7" ht="12.75" customHeight="1">
      <c r="A10" s="384" t="s">
        <v>0</v>
      </c>
      <c r="B10" s="386" t="s">
        <v>4</v>
      </c>
      <c r="C10" s="395" t="s">
        <v>11</v>
      </c>
      <c r="E10" s="384" t="s">
        <v>0</v>
      </c>
      <c r="F10" s="386" t="s">
        <v>4</v>
      </c>
      <c r="G10" s="395" t="s">
        <v>11</v>
      </c>
    </row>
    <row r="11" spans="1:7" ht="16.5" customHeight="1" thickBot="1">
      <c r="A11" s="385"/>
      <c r="B11" s="387"/>
      <c r="C11" s="399"/>
      <c r="E11" s="385"/>
      <c r="F11" s="387"/>
      <c r="G11" s="399"/>
    </row>
    <row r="12" spans="1:7" s="3" customFormat="1" ht="15" customHeight="1">
      <c r="A12" s="31">
        <v>1</v>
      </c>
      <c r="B12" s="26"/>
      <c r="C12" s="65"/>
      <c r="E12" s="31">
        <v>1</v>
      </c>
      <c r="F12" s="71"/>
      <c r="G12" s="63"/>
    </row>
    <row r="13" spans="1:7" s="3" customFormat="1" ht="15" customHeight="1">
      <c r="A13" s="32">
        <f aca="true" t="shared" si="0" ref="A13:A23">A12+1</f>
        <v>2</v>
      </c>
      <c r="B13" s="27"/>
      <c r="C13" s="66"/>
      <c r="E13" s="32">
        <f aca="true" t="shared" si="1" ref="E13:E20">E12+1</f>
        <v>2</v>
      </c>
      <c r="F13" s="72"/>
      <c r="G13" s="64"/>
    </row>
    <row r="14" spans="1:7" s="3" customFormat="1" ht="15" customHeight="1">
      <c r="A14" s="32">
        <f t="shared" si="0"/>
        <v>3</v>
      </c>
      <c r="B14" s="62"/>
      <c r="C14" s="67"/>
      <c r="E14" s="32">
        <f t="shared" si="1"/>
        <v>3</v>
      </c>
      <c r="F14" s="47"/>
      <c r="G14" s="33"/>
    </row>
    <row r="15" spans="1:7" s="3" customFormat="1" ht="15" customHeight="1" thickBot="1">
      <c r="A15" s="23">
        <f t="shared" si="0"/>
        <v>4</v>
      </c>
      <c r="B15" s="19"/>
      <c r="C15" s="66"/>
      <c r="E15" s="46">
        <f t="shared" si="1"/>
        <v>4</v>
      </c>
      <c r="F15" s="50"/>
      <c r="G15" s="61"/>
    </row>
    <row r="16" spans="1:7" s="3" customFormat="1" ht="15" customHeight="1" thickTop="1">
      <c r="A16" s="32">
        <f t="shared" si="0"/>
        <v>5</v>
      </c>
      <c r="B16" s="27"/>
      <c r="C16" s="66"/>
      <c r="E16" s="23">
        <f t="shared" si="1"/>
        <v>5</v>
      </c>
      <c r="F16" s="94"/>
      <c r="G16" s="45"/>
    </row>
    <row r="17" spans="1:7" s="3" customFormat="1" ht="15" customHeight="1">
      <c r="A17" s="32">
        <f t="shared" si="0"/>
        <v>6</v>
      </c>
      <c r="B17" s="27"/>
      <c r="C17" s="66"/>
      <c r="E17" s="32">
        <f t="shared" si="1"/>
        <v>6</v>
      </c>
      <c r="F17" s="93"/>
      <c r="G17" s="34"/>
    </row>
    <row r="18" spans="1:7" s="3" customFormat="1" ht="15" customHeight="1">
      <c r="A18" s="32">
        <f t="shared" si="0"/>
        <v>7</v>
      </c>
      <c r="B18" s="27"/>
      <c r="C18" s="68"/>
      <c r="E18" s="32">
        <f t="shared" si="1"/>
        <v>7</v>
      </c>
      <c r="F18" s="47"/>
      <c r="G18" s="34"/>
    </row>
    <row r="19" spans="1:7" s="3" customFormat="1" ht="15" customHeight="1" thickBot="1">
      <c r="A19" s="46">
        <f t="shared" si="0"/>
        <v>8</v>
      </c>
      <c r="B19" s="60"/>
      <c r="C19" s="70"/>
      <c r="E19" s="23">
        <f t="shared" si="1"/>
        <v>8</v>
      </c>
      <c r="F19" s="47"/>
      <c r="G19" s="34"/>
    </row>
    <row r="20" spans="1:7" s="3" customFormat="1" ht="15" customHeight="1" thickTop="1">
      <c r="A20" s="23">
        <f t="shared" si="0"/>
        <v>9</v>
      </c>
      <c r="B20" s="82"/>
      <c r="C20" s="69"/>
      <c r="E20" s="32">
        <f t="shared" si="1"/>
        <v>9</v>
      </c>
      <c r="F20" s="47"/>
      <c r="G20" s="34"/>
    </row>
    <row r="21" spans="1:7" s="3" customFormat="1" ht="15" customHeight="1" thickBot="1">
      <c r="A21" s="32">
        <f t="shared" si="0"/>
        <v>10</v>
      </c>
      <c r="B21" s="76"/>
      <c r="C21" s="68"/>
      <c r="E21" s="74">
        <f>E20+1</f>
        <v>10</v>
      </c>
      <c r="F21" s="48"/>
      <c r="G21" s="73"/>
    </row>
    <row r="22" spans="1:3" s="3" customFormat="1" ht="15" customHeight="1">
      <c r="A22" s="32">
        <f t="shared" si="0"/>
        <v>11</v>
      </c>
      <c r="B22" s="76"/>
      <c r="C22" s="68"/>
    </row>
    <row r="23" spans="1:3" s="3" customFormat="1" ht="15" customHeight="1">
      <c r="A23" s="32">
        <f t="shared" si="0"/>
        <v>12</v>
      </c>
      <c r="B23" s="76"/>
      <c r="C23" s="68"/>
    </row>
    <row r="24" spans="1:3" s="3" customFormat="1" ht="15" customHeight="1">
      <c r="A24" s="23">
        <v>13</v>
      </c>
      <c r="B24" s="76"/>
      <c r="C24" s="68"/>
    </row>
    <row r="25" spans="1:3" s="3" customFormat="1" ht="15" customHeight="1">
      <c r="A25" s="32">
        <v>14</v>
      </c>
      <c r="B25" s="76"/>
      <c r="C25" s="68"/>
    </row>
    <row r="26" spans="1:3" s="3" customFormat="1" ht="15" customHeight="1">
      <c r="A26" s="32">
        <v>15</v>
      </c>
      <c r="B26" s="76"/>
      <c r="C26" s="68"/>
    </row>
    <row r="27" spans="1:3" s="3" customFormat="1" ht="15" customHeight="1">
      <c r="A27" s="32">
        <v>16</v>
      </c>
      <c r="B27" s="76"/>
      <c r="C27" s="68"/>
    </row>
    <row r="28" spans="1:3" s="3" customFormat="1" ht="15" customHeight="1">
      <c r="A28" s="32">
        <v>17</v>
      </c>
      <c r="B28" s="77"/>
      <c r="C28" s="68"/>
    </row>
    <row r="29" spans="1:3" s="3" customFormat="1" ht="15" customHeight="1">
      <c r="A29" s="32">
        <v>18</v>
      </c>
      <c r="B29" s="76"/>
      <c r="C29" s="68"/>
    </row>
    <row r="30" spans="1:3" s="3" customFormat="1" ht="15" customHeight="1">
      <c r="A30" s="32">
        <v>19</v>
      </c>
      <c r="B30" s="76"/>
      <c r="C30" s="68"/>
    </row>
    <row r="31" spans="1:3" s="3" customFormat="1" ht="15" customHeight="1">
      <c r="A31" s="32">
        <v>20</v>
      </c>
      <c r="B31" s="76"/>
      <c r="C31" s="68"/>
    </row>
    <row r="32" spans="1:3" s="3" customFormat="1" ht="15" customHeight="1">
      <c r="A32" s="32">
        <v>21</v>
      </c>
      <c r="B32" s="76"/>
      <c r="C32" s="68"/>
    </row>
    <row r="33" spans="1:7" s="3" customFormat="1" ht="15" customHeight="1">
      <c r="A33" s="32">
        <v>22</v>
      </c>
      <c r="B33" s="76"/>
      <c r="C33" s="68"/>
      <c r="E33" s="2"/>
      <c r="F33" s="2"/>
      <c r="G33" s="2"/>
    </row>
    <row r="34" spans="1:7" s="3" customFormat="1" ht="15" customHeight="1">
      <c r="A34" s="32">
        <v>23</v>
      </c>
      <c r="B34" s="92"/>
      <c r="C34" s="68"/>
      <c r="E34" s="2"/>
      <c r="F34" s="2"/>
      <c r="G34" s="2"/>
    </row>
    <row r="35" spans="1:7" s="3" customFormat="1" ht="15" customHeight="1">
      <c r="A35" s="32">
        <v>24</v>
      </c>
      <c r="B35" s="27"/>
      <c r="C35" s="68"/>
      <c r="E35" s="2"/>
      <c r="F35" s="2"/>
      <c r="G35" s="2"/>
    </row>
    <row r="36" spans="1:3" ht="15">
      <c r="A36" s="32">
        <v>25</v>
      </c>
      <c r="B36" s="27"/>
      <c r="C36" s="68"/>
    </row>
    <row r="37" spans="1:3" ht="15">
      <c r="A37" s="32">
        <v>26</v>
      </c>
      <c r="B37" s="27"/>
      <c r="C37" s="68"/>
    </row>
    <row r="38" spans="1:3" ht="15">
      <c r="A38" s="32">
        <v>27</v>
      </c>
      <c r="B38" s="27"/>
      <c r="C38" s="68"/>
    </row>
    <row r="39" spans="1:3" ht="15">
      <c r="A39" s="32">
        <v>28</v>
      </c>
      <c r="B39" s="27"/>
      <c r="C39" s="68"/>
    </row>
    <row r="40" spans="1:3" ht="15">
      <c r="A40" s="32">
        <v>29</v>
      </c>
      <c r="B40" s="27"/>
      <c r="C40" s="68"/>
    </row>
    <row r="41" spans="1:3" ht="15">
      <c r="A41" s="32">
        <v>30</v>
      </c>
      <c r="B41" s="27"/>
      <c r="C41" s="68"/>
    </row>
    <row r="42" spans="2:3" ht="15">
      <c r="B42" s="21"/>
      <c r="C42" s="35"/>
    </row>
    <row r="43" spans="2:3" ht="15">
      <c r="B43" s="21"/>
      <c r="C43" s="35"/>
    </row>
    <row r="44" spans="2:3" ht="15">
      <c r="B44" s="21"/>
      <c r="C44" s="35"/>
    </row>
    <row r="45" spans="2:3" ht="15">
      <c r="B45" s="21"/>
      <c r="C45" s="35"/>
    </row>
    <row r="46" spans="2:3" ht="15">
      <c r="B46" s="21"/>
      <c r="C46" s="35"/>
    </row>
    <row r="47" spans="2:3" ht="15">
      <c r="B47" s="21"/>
      <c r="C47" s="35"/>
    </row>
    <row r="48" spans="2:3" ht="15">
      <c r="B48" s="21"/>
      <c r="C48" s="35"/>
    </row>
    <row r="49" spans="2:3" ht="15">
      <c r="B49" s="21"/>
      <c r="C49" s="35"/>
    </row>
    <row r="50" spans="2:3" ht="15">
      <c r="B50" s="21"/>
      <c r="C50" s="35"/>
    </row>
    <row r="51" spans="2:3" ht="15">
      <c r="B51" s="21"/>
      <c r="C51" s="35"/>
    </row>
    <row r="52" spans="2:3" ht="15">
      <c r="B52" s="21"/>
      <c r="C52" s="35"/>
    </row>
    <row r="53" spans="2:3" ht="15">
      <c r="B53" s="21"/>
      <c r="C53" s="35"/>
    </row>
    <row r="54" spans="2:3" ht="15">
      <c r="B54" s="21"/>
      <c r="C54" s="35"/>
    </row>
    <row r="55" spans="2:3" ht="15">
      <c r="B55" s="21"/>
      <c r="C55" s="35"/>
    </row>
    <row r="56" spans="2:3" ht="15">
      <c r="B56" s="21"/>
      <c r="C56" s="35"/>
    </row>
    <row r="57" spans="2:3" ht="15">
      <c r="B57" s="21"/>
      <c r="C57" s="35"/>
    </row>
    <row r="58" spans="2:3" ht="15">
      <c r="B58" s="21"/>
      <c r="C58" s="35"/>
    </row>
    <row r="59" spans="2:3" ht="15">
      <c r="B59" s="21"/>
      <c r="C59" s="35"/>
    </row>
    <row r="60" spans="2:3" ht="15">
      <c r="B60" s="21"/>
      <c r="C60" s="35"/>
    </row>
    <row r="61" spans="2:3" ht="15">
      <c r="B61" s="21"/>
      <c r="C61" s="35"/>
    </row>
    <row r="62" spans="2:3" ht="15">
      <c r="B62" s="21"/>
      <c r="C62" s="35"/>
    </row>
    <row r="63" spans="2:3" ht="15">
      <c r="B63" s="21"/>
      <c r="C63" s="35"/>
    </row>
    <row r="64" spans="2:3" ht="15">
      <c r="B64" s="21"/>
      <c r="C64" s="35"/>
    </row>
    <row r="65" spans="2:3" ht="15">
      <c r="B65" s="21"/>
      <c r="C65" s="35"/>
    </row>
    <row r="66" spans="2:3" ht="15">
      <c r="B66" s="21"/>
      <c r="C66" s="35"/>
    </row>
    <row r="67" spans="2:3" ht="15">
      <c r="B67" s="21"/>
      <c r="C67" s="35"/>
    </row>
    <row r="68" spans="2:3" ht="15">
      <c r="B68" s="21"/>
      <c r="C68" s="35"/>
    </row>
    <row r="69" spans="2:3" ht="15">
      <c r="B69" s="21"/>
      <c r="C69" s="35"/>
    </row>
    <row r="70" spans="2:3" ht="15">
      <c r="B70" s="21"/>
      <c r="C70" s="35"/>
    </row>
    <row r="71" spans="2:3" ht="15">
      <c r="B71" s="21"/>
      <c r="C71" s="35"/>
    </row>
    <row r="72" spans="2:3" ht="15">
      <c r="B72" s="21"/>
      <c r="C72" s="35"/>
    </row>
    <row r="73" spans="2:3" ht="15">
      <c r="B73" s="21"/>
      <c r="C73" s="35"/>
    </row>
    <row r="74" spans="2:3" ht="12.75">
      <c r="B74" s="22"/>
      <c r="C74" s="36"/>
    </row>
    <row r="75" spans="2:3" ht="12.75">
      <c r="B75" s="22"/>
      <c r="C75" s="36"/>
    </row>
    <row r="76" spans="2:3" ht="12.75">
      <c r="B76" s="22"/>
      <c r="C76" s="36"/>
    </row>
    <row r="77" spans="2:3" ht="12.75">
      <c r="B77" s="22"/>
      <c r="C77" s="36"/>
    </row>
    <row r="78" spans="2:3" ht="12.75">
      <c r="B78" s="22"/>
      <c r="C78" s="36"/>
    </row>
    <row r="79" spans="2:3" ht="12.75">
      <c r="B79" s="22"/>
      <c r="C79" s="36"/>
    </row>
    <row r="80" spans="2:3" ht="12.75">
      <c r="B80" s="22"/>
      <c r="C80" s="36"/>
    </row>
    <row r="81" spans="2:3" ht="12.75">
      <c r="B81" s="22"/>
      <c r="C81" s="36"/>
    </row>
    <row r="82" spans="2:3" ht="12.75">
      <c r="B82" s="22"/>
      <c r="C82" s="36"/>
    </row>
    <row r="83" spans="2:3" ht="12.75">
      <c r="B83" s="22"/>
      <c r="C83" s="36"/>
    </row>
    <row r="84" spans="2:3" ht="12.75">
      <c r="B84" s="22"/>
      <c r="C84" s="36"/>
    </row>
    <row r="85" spans="2:3" ht="12.75">
      <c r="B85" s="22"/>
      <c r="C85" s="36"/>
    </row>
    <row r="86" spans="2:3" ht="12.75">
      <c r="B86" s="22"/>
      <c r="C86" s="36"/>
    </row>
    <row r="87" spans="2:3" ht="12.75">
      <c r="B87" s="22"/>
      <c r="C87" s="36"/>
    </row>
    <row r="88" spans="2:3" ht="12.75">
      <c r="B88" s="22"/>
      <c r="C88" s="36"/>
    </row>
    <row r="89" spans="2:3" ht="12.75">
      <c r="B89" s="22"/>
      <c r="C89" s="36"/>
    </row>
    <row r="90" spans="2:3" ht="12.75">
      <c r="B90" s="22"/>
      <c r="C90" s="36"/>
    </row>
    <row r="91" spans="2:3" ht="12.75">
      <c r="B91" s="22"/>
      <c r="C91" s="36"/>
    </row>
    <row r="92" spans="2:3" ht="12.75">
      <c r="B92" s="22"/>
      <c r="C92" s="36"/>
    </row>
    <row r="93" spans="2:3" ht="12.75">
      <c r="B93" s="22"/>
      <c r="C93" s="36"/>
    </row>
    <row r="94" spans="2:3" ht="12.75">
      <c r="B94" s="22"/>
      <c r="C94" s="36"/>
    </row>
    <row r="95" spans="2:3" ht="12.75">
      <c r="B95" s="22"/>
      <c r="C95" s="36"/>
    </row>
    <row r="96" spans="2:3" ht="12.75">
      <c r="B96" s="22"/>
      <c r="C96" s="36"/>
    </row>
    <row r="97" spans="2:3" ht="12.75">
      <c r="B97" s="22"/>
      <c r="C97" s="36"/>
    </row>
    <row r="98" spans="2:3" ht="12.75">
      <c r="B98" s="22"/>
      <c r="C98" s="36"/>
    </row>
    <row r="99" spans="2:3" ht="12.75">
      <c r="B99" s="22"/>
      <c r="C99" s="36"/>
    </row>
    <row r="100" spans="2:3" ht="12.75">
      <c r="B100" s="22"/>
      <c r="C100" s="36"/>
    </row>
    <row r="101" spans="2:3" ht="12.75">
      <c r="B101" s="22"/>
      <c r="C101" s="36"/>
    </row>
    <row r="102" spans="2:3" ht="12.75">
      <c r="B102" s="22"/>
      <c r="C102" s="36"/>
    </row>
    <row r="103" spans="2:3" ht="12.75">
      <c r="B103" s="22"/>
      <c r="C103" s="36"/>
    </row>
    <row r="104" spans="2:3" ht="12.75">
      <c r="B104" s="22"/>
      <c r="C104" s="36"/>
    </row>
    <row r="105" spans="2:3" ht="12.75">
      <c r="B105" s="22"/>
      <c r="C105" s="36"/>
    </row>
    <row r="106" spans="2:3" ht="12.75">
      <c r="B106" s="22"/>
      <c r="C106" s="36"/>
    </row>
    <row r="107" spans="2:3" ht="12.75">
      <c r="B107" s="22"/>
      <c r="C107" s="36"/>
    </row>
    <row r="108" spans="2:3" ht="12.75">
      <c r="B108" s="22"/>
      <c r="C108" s="36"/>
    </row>
    <row r="109" spans="2:3" ht="12.75">
      <c r="B109" s="22"/>
      <c r="C109" s="36"/>
    </row>
    <row r="110" spans="2:3" ht="12.75">
      <c r="B110" s="22"/>
      <c r="C110" s="36"/>
    </row>
    <row r="111" spans="2:3" ht="12.75">
      <c r="B111" s="22"/>
      <c r="C111" s="36"/>
    </row>
    <row r="112" spans="2:3" ht="12.75">
      <c r="B112" s="22"/>
      <c r="C112" s="36"/>
    </row>
    <row r="113" spans="2:3" ht="12.75">
      <c r="B113" s="22"/>
      <c r="C113" s="36"/>
    </row>
    <row r="114" spans="2:3" ht="12.75">
      <c r="B114" s="22"/>
      <c r="C114" s="36"/>
    </row>
    <row r="115" spans="2:3" ht="12.75">
      <c r="B115" s="22"/>
      <c r="C115" s="36"/>
    </row>
    <row r="116" spans="2:3" ht="12.75">
      <c r="B116" s="22"/>
      <c r="C116" s="36"/>
    </row>
    <row r="117" spans="2:3" ht="12.75">
      <c r="B117" s="22"/>
      <c r="C117" s="36"/>
    </row>
    <row r="118" spans="2:3" ht="12.75">
      <c r="B118" s="22"/>
      <c r="C118" s="36"/>
    </row>
    <row r="119" spans="2:3" ht="12.75">
      <c r="B119" s="22"/>
      <c r="C119" s="36"/>
    </row>
    <row r="120" spans="2:3" ht="12.75">
      <c r="B120" s="22"/>
      <c r="C120" s="36"/>
    </row>
    <row r="121" spans="2:3" ht="12.75">
      <c r="B121" s="22"/>
      <c r="C121" s="36"/>
    </row>
    <row r="122" spans="2:3" ht="12.75">
      <c r="B122" s="22"/>
      <c r="C122" s="36"/>
    </row>
    <row r="123" spans="2:3" ht="12.75">
      <c r="B123" s="22"/>
      <c r="C123" s="36"/>
    </row>
    <row r="124" spans="2:3" ht="12.75">
      <c r="B124" s="22"/>
      <c r="C124" s="36"/>
    </row>
    <row r="125" spans="2:3" ht="12.75">
      <c r="B125" s="22"/>
      <c r="C125" s="36"/>
    </row>
    <row r="126" spans="2:3" ht="12.75">
      <c r="B126" s="22"/>
      <c r="C126" s="36"/>
    </row>
    <row r="127" spans="2:3" ht="12.75">
      <c r="B127" s="22"/>
      <c r="C127" s="36"/>
    </row>
    <row r="128" spans="2:3" ht="12.75">
      <c r="B128" s="22"/>
      <c r="C128" s="36"/>
    </row>
    <row r="129" spans="2:3" ht="12.75">
      <c r="B129" s="22"/>
      <c r="C129" s="36"/>
    </row>
    <row r="130" spans="2:3" ht="12.75">
      <c r="B130" s="22"/>
      <c r="C130" s="36"/>
    </row>
    <row r="131" spans="2:3" ht="12.75">
      <c r="B131" s="22"/>
      <c r="C131" s="36"/>
    </row>
    <row r="132" spans="2:3" ht="12.75">
      <c r="B132" s="22"/>
      <c r="C132" s="36"/>
    </row>
    <row r="133" spans="2:3" ht="12.75">
      <c r="B133" s="22"/>
      <c r="C133" s="36"/>
    </row>
    <row r="134" spans="2:3" ht="12.75">
      <c r="B134" s="22"/>
      <c r="C134" s="36"/>
    </row>
    <row r="135" spans="2:3" ht="12.75">
      <c r="B135" s="22"/>
      <c r="C135" s="36"/>
    </row>
    <row r="136" spans="2:3" ht="12.75">
      <c r="B136" s="22"/>
      <c r="C136" s="36"/>
    </row>
    <row r="137" spans="2:3" ht="12.75">
      <c r="B137" s="22"/>
      <c r="C137" s="36"/>
    </row>
    <row r="138" spans="2:3" ht="12.75">
      <c r="B138" s="22"/>
      <c r="C138" s="36"/>
    </row>
    <row r="139" spans="2:3" ht="12.75">
      <c r="B139" s="22"/>
      <c r="C139" s="36"/>
    </row>
    <row r="140" spans="2:3" ht="12.75">
      <c r="B140" s="22"/>
      <c r="C140" s="36"/>
    </row>
    <row r="141" spans="2:3" ht="12.75">
      <c r="B141" s="22"/>
      <c r="C141" s="36"/>
    </row>
    <row r="142" spans="2:3" ht="12.75">
      <c r="B142" s="22"/>
      <c r="C142" s="36"/>
    </row>
    <row r="143" spans="2:3" ht="12.75">
      <c r="B143" s="22"/>
      <c r="C143" s="36"/>
    </row>
    <row r="144" spans="2:3" ht="12.75">
      <c r="B144" s="22"/>
      <c r="C144" s="36"/>
    </row>
    <row r="145" spans="2:3" ht="12.75">
      <c r="B145" s="22"/>
      <c r="C145" s="36"/>
    </row>
    <row r="146" spans="2:3" ht="12.75">
      <c r="B146" s="22"/>
      <c r="C146" s="36"/>
    </row>
    <row r="147" spans="2:3" ht="12.75">
      <c r="B147" s="22"/>
      <c r="C147" s="36"/>
    </row>
    <row r="148" spans="2:3" ht="12.75">
      <c r="B148" s="22"/>
      <c r="C148" s="36"/>
    </row>
    <row r="149" spans="2:3" ht="12.75">
      <c r="B149" s="22"/>
      <c r="C149" s="36"/>
    </row>
    <row r="150" spans="2:3" ht="12.75">
      <c r="B150" s="22"/>
      <c r="C150" s="36"/>
    </row>
    <row r="151" spans="2:3" ht="12.75">
      <c r="B151" s="22"/>
      <c r="C151" s="36"/>
    </row>
    <row r="152" spans="2:3" ht="12.75">
      <c r="B152" s="22"/>
      <c r="C152" s="36"/>
    </row>
    <row r="153" spans="2:3" ht="12.75">
      <c r="B153" s="22"/>
      <c r="C153" s="36"/>
    </row>
    <row r="154" spans="2:3" ht="12.75">
      <c r="B154" s="22"/>
      <c r="C154" s="36"/>
    </row>
    <row r="155" spans="2:3" ht="12.75">
      <c r="B155" s="22"/>
      <c r="C155" s="36"/>
    </row>
    <row r="156" spans="2:3" ht="12.75">
      <c r="B156" s="22"/>
      <c r="C156" s="36"/>
    </row>
    <row r="157" spans="2:3" ht="12.75">
      <c r="B157" s="22"/>
      <c r="C157" s="36"/>
    </row>
    <row r="158" spans="2:3" ht="12.75">
      <c r="B158" s="22"/>
      <c r="C158" s="36"/>
    </row>
    <row r="159" spans="2:3" ht="12.75">
      <c r="B159" s="22"/>
      <c r="C159" s="36"/>
    </row>
    <row r="160" spans="2:3" ht="12.75">
      <c r="B160" s="22"/>
      <c r="C160" s="36"/>
    </row>
    <row r="161" spans="2:3" ht="12.75">
      <c r="B161" s="22"/>
      <c r="C161" s="36"/>
    </row>
    <row r="162" spans="2:3" ht="12.75">
      <c r="B162" s="22"/>
      <c r="C162" s="36"/>
    </row>
    <row r="163" spans="2:3" ht="12.75">
      <c r="B163" s="22"/>
      <c r="C163" s="36"/>
    </row>
    <row r="164" spans="2:3" ht="12.75">
      <c r="B164" s="22"/>
      <c r="C164" s="36"/>
    </row>
    <row r="165" spans="2:3" ht="12.75">
      <c r="B165" s="22"/>
      <c r="C165" s="36"/>
    </row>
    <row r="166" spans="2:3" ht="12.75">
      <c r="B166" s="22"/>
      <c r="C166" s="36"/>
    </row>
    <row r="167" spans="2:3" ht="12.75">
      <c r="B167" s="22"/>
      <c r="C167" s="36"/>
    </row>
  </sheetData>
  <sheetProtection/>
  <mergeCells count="12">
    <mergeCell ref="A9:C9"/>
    <mergeCell ref="A10:A11"/>
    <mergeCell ref="B10:B11"/>
    <mergeCell ref="C10:C11"/>
    <mergeCell ref="A7:G7"/>
    <mergeCell ref="A1:G1"/>
    <mergeCell ref="A3:G3"/>
    <mergeCell ref="A4:G4"/>
    <mergeCell ref="E9:G9"/>
    <mergeCell ref="E10:E11"/>
    <mergeCell ref="F10:F11"/>
    <mergeCell ref="G10:G11"/>
  </mergeCells>
  <printOptions/>
  <pageMargins left="0.9448818897637796" right="0.7480314960629921" top="0.7874015748031497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P79"/>
  <sheetViews>
    <sheetView zoomScalePageLayoutView="0" workbookViewId="0" topLeftCell="A1">
      <selection activeCell="M7" sqref="M7:P10"/>
    </sheetView>
  </sheetViews>
  <sheetFormatPr defaultColWidth="9.140625" defaultRowHeight="12.75"/>
  <cols>
    <col min="1" max="1" width="5.28125" style="2" customWidth="1"/>
    <col min="2" max="2" width="25.7109375" style="18" bestFit="1" customWidth="1"/>
    <col min="3" max="3" width="14.8515625" style="37" customWidth="1"/>
    <col min="4" max="4" width="9.7109375" style="2" customWidth="1"/>
    <col min="5" max="8" width="9.8515625" style="2" customWidth="1"/>
    <col min="9" max="9" width="9.8515625" style="2" hidden="1" customWidth="1"/>
    <col min="10" max="10" width="9.7109375" style="2" hidden="1" customWidth="1"/>
    <col min="11" max="12" width="10.7109375" style="2" customWidth="1"/>
    <col min="13" max="16384" width="9.140625" style="2" customWidth="1"/>
  </cols>
  <sheetData>
    <row r="1" spans="1:12" ht="17.25">
      <c r="A1" s="368" t="s">
        <v>117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70"/>
    </row>
    <row r="2" spans="1:12" ht="5.25" customHeight="1">
      <c r="A2" s="9"/>
      <c r="B2" s="20"/>
      <c r="C2" s="20"/>
      <c r="D2" s="9"/>
      <c r="E2" s="9"/>
      <c r="F2" s="9"/>
      <c r="G2" s="9"/>
      <c r="H2" s="9"/>
      <c r="I2" s="9"/>
      <c r="J2" s="9"/>
      <c r="K2" s="9"/>
      <c r="L2" s="9"/>
    </row>
    <row r="3" spans="1:12" ht="5.25" customHeight="1" thickBot="1">
      <c r="A3" s="9"/>
      <c r="B3" s="20"/>
      <c r="C3" s="20"/>
      <c r="D3" s="9"/>
      <c r="E3" s="9"/>
      <c r="F3" s="9"/>
      <c r="G3" s="9"/>
      <c r="H3" s="9"/>
      <c r="I3" s="9"/>
      <c r="J3" s="9"/>
      <c r="K3" s="9"/>
      <c r="L3" s="9"/>
    </row>
    <row r="4" spans="1:12" ht="18" thickBot="1">
      <c r="A4" s="365" t="s">
        <v>92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7"/>
    </row>
    <row r="5" spans="1:12" ht="7.5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5.75" thickBot="1">
      <c r="A6" s="359" t="s">
        <v>214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1"/>
    </row>
    <row r="7" spans="1:16" ht="12.75" customHeight="1" thickBot="1">
      <c r="A7" s="384" t="s">
        <v>0</v>
      </c>
      <c r="B7" s="386" t="s">
        <v>4</v>
      </c>
      <c r="C7" s="386" t="s">
        <v>11</v>
      </c>
      <c r="D7" s="388" t="s">
        <v>18</v>
      </c>
      <c r="E7" s="389"/>
      <c r="F7" s="389"/>
      <c r="G7" s="389"/>
      <c r="H7" s="389"/>
      <c r="I7" s="389"/>
      <c r="J7" s="389"/>
      <c r="K7" s="380" t="s">
        <v>23</v>
      </c>
      <c r="L7" s="382" t="s">
        <v>22</v>
      </c>
      <c r="M7" s="380" t="s">
        <v>219</v>
      </c>
      <c r="N7" s="382" t="s">
        <v>220</v>
      </c>
      <c r="O7" s="380" t="s">
        <v>221</v>
      </c>
      <c r="P7" s="382" t="s">
        <v>222</v>
      </c>
    </row>
    <row r="8" spans="1:16" ht="16.5" customHeight="1" thickBot="1">
      <c r="A8" s="385"/>
      <c r="B8" s="387"/>
      <c r="C8" s="387"/>
      <c r="D8" s="6" t="s">
        <v>1</v>
      </c>
      <c r="E8" s="7" t="s">
        <v>7</v>
      </c>
      <c r="F8" s="238" t="s">
        <v>2</v>
      </c>
      <c r="G8" s="238" t="s">
        <v>8</v>
      </c>
      <c r="H8" s="238" t="s">
        <v>5</v>
      </c>
      <c r="I8" s="238" t="s">
        <v>3</v>
      </c>
      <c r="J8" s="238" t="s">
        <v>153</v>
      </c>
      <c r="K8" s="381"/>
      <c r="L8" s="383"/>
      <c r="M8" s="381"/>
      <c r="N8" s="383"/>
      <c r="O8" s="381"/>
      <c r="P8" s="383"/>
    </row>
    <row r="9" spans="1:16" s="3" customFormat="1" ht="14.25" customHeight="1">
      <c r="A9" s="191">
        <v>1</v>
      </c>
      <c r="B9" s="129" t="s">
        <v>167</v>
      </c>
      <c r="C9" s="235" t="s">
        <v>26</v>
      </c>
      <c r="D9" s="247">
        <v>1128</v>
      </c>
      <c r="E9" s="323">
        <v>1045</v>
      </c>
      <c r="F9" s="324">
        <v>1111</v>
      </c>
      <c r="G9" s="324"/>
      <c r="H9" s="324"/>
      <c r="I9" s="324"/>
      <c r="J9" s="324"/>
      <c r="K9" s="87">
        <f aca="true" t="shared" si="0" ref="K9:K16">+IF(ISERROR(SUM(LARGE(D9:J9,1),LARGE(D9:J9,2))),0,SUM(LARGE(D9:J9,1),LARGE(D9:J9,2)))</f>
        <v>2239</v>
      </c>
      <c r="L9" s="49">
        <f aca="true" t="shared" si="1" ref="L9:L16">K9/12</f>
        <v>186.58333333333334</v>
      </c>
      <c r="M9" s="321">
        <v>1124</v>
      </c>
      <c r="N9" s="322">
        <f aca="true" t="shared" si="2" ref="N9:N16">M9/6</f>
        <v>187.33333333333334</v>
      </c>
      <c r="O9" s="321">
        <f aca="true" t="shared" si="3" ref="O9:O16">K9+M9</f>
        <v>3363</v>
      </c>
      <c r="P9" s="322">
        <f aca="true" t="shared" si="4" ref="P9:P16">O9/18</f>
        <v>186.83333333333334</v>
      </c>
    </row>
    <row r="10" spans="1:16" s="3" customFormat="1" ht="14.25" customHeight="1">
      <c r="A10" s="192">
        <f aca="true" t="shared" si="5" ref="A10:A35">A9+1</f>
        <v>2</v>
      </c>
      <c r="B10" s="136" t="s">
        <v>87</v>
      </c>
      <c r="C10" s="234" t="s">
        <v>66</v>
      </c>
      <c r="D10" s="325">
        <v>1096</v>
      </c>
      <c r="E10" s="314">
        <v>1078</v>
      </c>
      <c r="F10" s="315">
        <v>962</v>
      </c>
      <c r="G10" s="315">
        <v>1076</v>
      </c>
      <c r="H10" s="315"/>
      <c r="I10" s="315"/>
      <c r="J10" s="315"/>
      <c r="K10" s="88">
        <f t="shared" si="0"/>
        <v>2174</v>
      </c>
      <c r="L10" s="28">
        <f t="shared" si="1"/>
        <v>181.16666666666666</v>
      </c>
      <c r="M10" s="321">
        <v>1154</v>
      </c>
      <c r="N10" s="322">
        <f t="shared" si="2"/>
        <v>192.33333333333334</v>
      </c>
      <c r="O10" s="321">
        <f t="shared" si="3"/>
        <v>3328</v>
      </c>
      <c r="P10" s="322">
        <f t="shared" si="4"/>
        <v>184.88888888888889</v>
      </c>
    </row>
    <row r="11" spans="1:16" s="3" customFormat="1" ht="14.25" customHeight="1">
      <c r="A11" s="192">
        <f t="shared" si="5"/>
        <v>3</v>
      </c>
      <c r="B11" s="143" t="s">
        <v>41</v>
      </c>
      <c r="C11" s="233" t="s">
        <v>42</v>
      </c>
      <c r="D11" s="162">
        <v>1102</v>
      </c>
      <c r="E11" s="314">
        <v>1057</v>
      </c>
      <c r="F11" s="315"/>
      <c r="G11" s="315"/>
      <c r="H11" s="315"/>
      <c r="I11" s="315"/>
      <c r="J11" s="315"/>
      <c r="K11" s="88">
        <f t="shared" si="0"/>
        <v>2159</v>
      </c>
      <c r="L11" s="28">
        <f t="shared" si="1"/>
        <v>179.91666666666666</v>
      </c>
      <c r="M11" s="321">
        <v>1156</v>
      </c>
      <c r="N11" s="322">
        <f t="shared" si="2"/>
        <v>192.66666666666666</v>
      </c>
      <c r="O11" s="321">
        <f t="shared" si="3"/>
        <v>3315</v>
      </c>
      <c r="P11" s="322">
        <f t="shared" si="4"/>
        <v>184.16666666666666</v>
      </c>
    </row>
    <row r="12" spans="1:16" s="3" customFormat="1" ht="14.25" customHeight="1">
      <c r="A12" s="192">
        <f t="shared" si="5"/>
        <v>4</v>
      </c>
      <c r="B12" s="143" t="s">
        <v>83</v>
      </c>
      <c r="C12" s="233" t="s">
        <v>84</v>
      </c>
      <c r="D12" s="162">
        <v>1086</v>
      </c>
      <c r="E12" s="314">
        <v>1159</v>
      </c>
      <c r="F12" s="315"/>
      <c r="G12" s="315"/>
      <c r="H12" s="315"/>
      <c r="I12" s="315"/>
      <c r="J12" s="315"/>
      <c r="K12" s="88">
        <f t="shared" si="0"/>
        <v>2245</v>
      </c>
      <c r="L12" s="28">
        <f t="shared" si="1"/>
        <v>187.08333333333334</v>
      </c>
      <c r="M12" s="321">
        <v>1051</v>
      </c>
      <c r="N12" s="322">
        <f t="shared" si="2"/>
        <v>175.16666666666666</v>
      </c>
      <c r="O12" s="321">
        <f t="shared" si="3"/>
        <v>3296</v>
      </c>
      <c r="P12" s="322">
        <f t="shared" si="4"/>
        <v>183.11111111111111</v>
      </c>
    </row>
    <row r="13" spans="1:16" s="3" customFormat="1" ht="14.25" customHeight="1">
      <c r="A13" s="192">
        <f t="shared" si="5"/>
        <v>5</v>
      </c>
      <c r="B13" s="136" t="s">
        <v>175</v>
      </c>
      <c r="C13" s="234" t="s">
        <v>150</v>
      </c>
      <c r="D13" s="162">
        <v>1009</v>
      </c>
      <c r="E13" s="314">
        <v>985</v>
      </c>
      <c r="F13" s="315">
        <v>1087</v>
      </c>
      <c r="G13" s="315"/>
      <c r="H13" s="315"/>
      <c r="I13" s="315"/>
      <c r="J13" s="315"/>
      <c r="K13" s="88">
        <f t="shared" si="0"/>
        <v>2096</v>
      </c>
      <c r="L13" s="28">
        <f t="shared" si="1"/>
        <v>174.66666666666666</v>
      </c>
      <c r="M13" s="321">
        <v>1146</v>
      </c>
      <c r="N13" s="322">
        <f t="shared" si="2"/>
        <v>191</v>
      </c>
      <c r="O13" s="321">
        <f t="shared" si="3"/>
        <v>3242</v>
      </c>
      <c r="P13" s="322">
        <f t="shared" si="4"/>
        <v>180.11111111111111</v>
      </c>
    </row>
    <row r="14" spans="1:16" s="3" customFormat="1" ht="14.25" customHeight="1">
      <c r="A14" s="192">
        <f t="shared" si="5"/>
        <v>6</v>
      </c>
      <c r="B14" s="143" t="s">
        <v>187</v>
      </c>
      <c r="C14" s="233" t="s">
        <v>66</v>
      </c>
      <c r="D14" s="162">
        <v>1061</v>
      </c>
      <c r="E14" s="314">
        <v>911</v>
      </c>
      <c r="F14" s="315">
        <v>1111</v>
      </c>
      <c r="G14" s="315"/>
      <c r="H14" s="315"/>
      <c r="I14" s="315"/>
      <c r="J14" s="315"/>
      <c r="K14" s="88">
        <f t="shared" si="0"/>
        <v>2172</v>
      </c>
      <c r="L14" s="28">
        <f t="shared" si="1"/>
        <v>181</v>
      </c>
      <c r="M14" s="321">
        <v>1020</v>
      </c>
      <c r="N14" s="322">
        <f t="shared" si="2"/>
        <v>170</v>
      </c>
      <c r="O14" s="321">
        <f t="shared" si="3"/>
        <v>3192</v>
      </c>
      <c r="P14" s="322">
        <f t="shared" si="4"/>
        <v>177.33333333333334</v>
      </c>
    </row>
    <row r="15" spans="1:16" s="3" customFormat="1" ht="14.25" customHeight="1">
      <c r="A15" s="192">
        <f t="shared" si="5"/>
        <v>7</v>
      </c>
      <c r="B15" s="143" t="s">
        <v>144</v>
      </c>
      <c r="C15" s="233" t="s">
        <v>149</v>
      </c>
      <c r="D15" s="162">
        <v>1101</v>
      </c>
      <c r="E15" s="314">
        <v>1008</v>
      </c>
      <c r="F15" s="315">
        <v>1071</v>
      </c>
      <c r="G15" s="315"/>
      <c r="H15" s="315"/>
      <c r="I15" s="315"/>
      <c r="J15" s="315"/>
      <c r="K15" s="88">
        <f t="shared" si="0"/>
        <v>2172</v>
      </c>
      <c r="L15" s="28">
        <f t="shared" si="1"/>
        <v>181</v>
      </c>
      <c r="M15" s="321">
        <v>1016</v>
      </c>
      <c r="N15" s="322">
        <f t="shared" si="2"/>
        <v>169.33333333333334</v>
      </c>
      <c r="O15" s="321">
        <f t="shared" si="3"/>
        <v>3188</v>
      </c>
      <c r="P15" s="322">
        <f t="shared" si="4"/>
        <v>177.11111111111111</v>
      </c>
    </row>
    <row r="16" spans="1:16" s="3" customFormat="1" ht="14.25" customHeight="1">
      <c r="A16" s="194">
        <f t="shared" si="5"/>
        <v>8</v>
      </c>
      <c r="B16" s="143" t="s">
        <v>185</v>
      </c>
      <c r="C16" s="233" t="s">
        <v>66</v>
      </c>
      <c r="D16" s="162">
        <v>1059</v>
      </c>
      <c r="E16" s="314">
        <v>1078</v>
      </c>
      <c r="F16" s="315"/>
      <c r="G16" s="315"/>
      <c r="H16" s="315"/>
      <c r="I16" s="315"/>
      <c r="J16" s="315"/>
      <c r="K16" s="88">
        <f t="shared" si="0"/>
        <v>2137</v>
      </c>
      <c r="L16" s="28">
        <f t="shared" si="1"/>
        <v>178.08333333333334</v>
      </c>
      <c r="M16" s="321">
        <v>1038</v>
      </c>
      <c r="N16" s="322">
        <f t="shared" si="2"/>
        <v>173</v>
      </c>
      <c r="O16" s="321">
        <f t="shared" si="3"/>
        <v>3175</v>
      </c>
      <c r="P16" s="322">
        <f t="shared" si="4"/>
        <v>176.38888888888889</v>
      </c>
    </row>
    <row r="17" spans="1:12" s="3" customFormat="1" ht="14.25" customHeight="1">
      <c r="A17" s="193"/>
      <c r="B17" s="136"/>
      <c r="C17" s="234"/>
      <c r="D17" s="289"/>
      <c r="E17" s="167"/>
      <c r="F17" s="168"/>
      <c r="G17" s="168"/>
      <c r="H17" s="168"/>
      <c r="I17" s="168"/>
      <c r="J17" s="168"/>
      <c r="K17" s="90">
        <f aca="true" t="shared" si="6" ref="K17:K35">+IF(ISERROR(SUM(LARGE(D17:J17,1),LARGE(D17:J17,2))),0,SUM(LARGE(D17:J17,1),LARGE(D17:J17,2)))</f>
        <v>0</v>
      </c>
      <c r="L17" s="83">
        <f aca="true" t="shared" si="7" ref="L17:L35">K17/12</f>
        <v>0</v>
      </c>
    </row>
    <row r="18" spans="1:12" s="3" customFormat="1" ht="14.25" customHeight="1">
      <c r="A18" s="192">
        <v>9</v>
      </c>
      <c r="B18" s="136" t="s">
        <v>81</v>
      </c>
      <c r="C18" s="234" t="s">
        <v>68</v>
      </c>
      <c r="D18" s="162">
        <v>940</v>
      </c>
      <c r="E18" s="163">
        <v>1150</v>
      </c>
      <c r="F18" s="164">
        <v>879</v>
      </c>
      <c r="G18" s="164"/>
      <c r="H18" s="164"/>
      <c r="I18" s="164"/>
      <c r="J18" s="164"/>
      <c r="K18" s="88">
        <f t="shared" si="6"/>
        <v>2090</v>
      </c>
      <c r="L18" s="28">
        <f t="shared" si="7"/>
        <v>174.16666666666666</v>
      </c>
    </row>
    <row r="19" spans="1:12" s="3" customFormat="1" ht="14.25" customHeight="1">
      <c r="A19" s="192">
        <f t="shared" si="5"/>
        <v>10</v>
      </c>
      <c r="B19" s="136" t="s">
        <v>134</v>
      </c>
      <c r="C19" s="234" t="s">
        <v>84</v>
      </c>
      <c r="D19" s="162">
        <v>974</v>
      </c>
      <c r="E19" s="163">
        <v>966</v>
      </c>
      <c r="F19" s="164">
        <v>1030</v>
      </c>
      <c r="G19" s="164"/>
      <c r="H19" s="164"/>
      <c r="I19" s="164"/>
      <c r="J19" s="164"/>
      <c r="K19" s="88">
        <f t="shared" si="6"/>
        <v>2004</v>
      </c>
      <c r="L19" s="28">
        <f t="shared" si="7"/>
        <v>167</v>
      </c>
    </row>
    <row r="20" spans="1:12" s="3" customFormat="1" ht="14.25" customHeight="1">
      <c r="A20" s="192">
        <f t="shared" si="5"/>
        <v>11</v>
      </c>
      <c r="B20" s="136" t="s">
        <v>58</v>
      </c>
      <c r="C20" s="234" t="s">
        <v>42</v>
      </c>
      <c r="D20" s="162">
        <v>973</v>
      </c>
      <c r="E20" s="163">
        <v>1022</v>
      </c>
      <c r="F20" s="164">
        <v>958</v>
      </c>
      <c r="G20" s="164">
        <v>954</v>
      </c>
      <c r="H20" s="164"/>
      <c r="I20" s="164"/>
      <c r="J20" s="164"/>
      <c r="K20" s="88">
        <f t="shared" si="6"/>
        <v>1995</v>
      </c>
      <c r="L20" s="28">
        <f t="shared" si="7"/>
        <v>166.25</v>
      </c>
    </row>
    <row r="21" spans="1:12" s="3" customFormat="1" ht="14.25" customHeight="1">
      <c r="A21" s="192">
        <f t="shared" si="5"/>
        <v>12</v>
      </c>
      <c r="B21" s="136" t="s">
        <v>124</v>
      </c>
      <c r="C21" s="233" t="s">
        <v>126</v>
      </c>
      <c r="D21" s="275">
        <v>964</v>
      </c>
      <c r="E21" s="163">
        <v>940</v>
      </c>
      <c r="F21" s="274">
        <v>995</v>
      </c>
      <c r="G21" s="257">
        <v>813</v>
      </c>
      <c r="H21" s="164">
        <v>987</v>
      </c>
      <c r="I21" s="163"/>
      <c r="J21" s="164"/>
      <c r="K21" s="88">
        <f t="shared" si="6"/>
        <v>1982</v>
      </c>
      <c r="L21" s="28">
        <f t="shared" si="7"/>
        <v>165.16666666666666</v>
      </c>
    </row>
    <row r="22" spans="1:12" s="3" customFormat="1" ht="14.25" customHeight="1">
      <c r="A22" s="192">
        <f t="shared" si="5"/>
        <v>13</v>
      </c>
      <c r="B22" s="136" t="s">
        <v>45</v>
      </c>
      <c r="C22" s="234" t="s">
        <v>42</v>
      </c>
      <c r="D22" s="162">
        <v>929</v>
      </c>
      <c r="E22" s="254">
        <v>946</v>
      </c>
      <c r="F22" s="262">
        <v>1011</v>
      </c>
      <c r="G22" s="262">
        <v>906</v>
      </c>
      <c r="H22" s="255"/>
      <c r="I22" s="255"/>
      <c r="J22" s="164"/>
      <c r="K22" s="88">
        <f t="shared" si="6"/>
        <v>1957</v>
      </c>
      <c r="L22" s="28">
        <f t="shared" si="7"/>
        <v>163.08333333333334</v>
      </c>
    </row>
    <row r="23" spans="1:12" s="3" customFormat="1" ht="14.25" customHeight="1">
      <c r="A23" s="192">
        <f t="shared" si="5"/>
        <v>14</v>
      </c>
      <c r="B23" s="136" t="s">
        <v>74</v>
      </c>
      <c r="C23" s="234" t="s">
        <v>89</v>
      </c>
      <c r="D23" s="162">
        <v>1048</v>
      </c>
      <c r="E23" s="163">
        <v>849</v>
      </c>
      <c r="F23" s="164"/>
      <c r="G23" s="164"/>
      <c r="H23" s="164"/>
      <c r="I23" s="164"/>
      <c r="J23" s="164"/>
      <c r="K23" s="88">
        <f t="shared" si="6"/>
        <v>1897</v>
      </c>
      <c r="L23" s="28">
        <f t="shared" si="7"/>
        <v>158.08333333333334</v>
      </c>
    </row>
    <row r="24" spans="1:12" s="3" customFormat="1" ht="14.25" customHeight="1">
      <c r="A24" s="246">
        <f t="shared" si="5"/>
        <v>15</v>
      </c>
      <c r="B24" s="136" t="s">
        <v>133</v>
      </c>
      <c r="C24" s="169" t="s">
        <v>95</v>
      </c>
      <c r="D24" s="165">
        <v>940</v>
      </c>
      <c r="E24" s="163">
        <v>941</v>
      </c>
      <c r="F24" s="164"/>
      <c r="G24" s="164"/>
      <c r="H24" s="164"/>
      <c r="I24" s="164"/>
      <c r="J24" s="164"/>
      <c r="K24" s="88">
        <f t="shared" si="6"/>
        <v>1881</v>
      </c>
      <c r="L24" s="28">
        <f t="shared" si="7"/>
        <v>156.75</v>
      </c>
    </row>
    <row r="25" spans="1:12" s="3" customFormat="1" ht="14.25" customHeight="1">
      <c r="A25" s="193">
        <f t="shared" si="5"/>
        <v>16</v>
      </c>
      <c r="B25" s="143" t="s">
        <v>59</v>
      </c>
      <c r="C25" s="220" t="s">
        <v>60</v>
      </c>
      <c r="D25" s="197">
        <v>935</v>
      </c>
      <c r="E25" s="167">
        <v>873</v>
      </c>
      <c r="F25" s="168">
        <v>909</v>
      </c>
      <c r="G25" s="168">
        <v>872</v>
      </c>
      <c r="H25" s="168"/>
      <c r="I25" s="168"/>
      <c r="J25" s="168"/>
      <c r="K25" s="90">
        <f t="shared" si="6"/>
        <v>1844</v>
      </c>
      <c r="L25" s="83">
        <f t="shared" si="7"/>
        <v>153.66666666666666</v>
      </c>
    </row>
    <row r="26" spans="1:12" s="3" customFormat="1" ht="14.25" customHeight="1">
      <c r="A26" s="192">
        <f t="shared" si="5"/>
        <v>17</v>
      </c>
      <c r="B26" s="143"/>
      <c r="C26" s="220"/>
      <c r="D26" s="162"/>
      <c r="E26" s="163"/>
      <c r="F26" s="164"/>
      <c r="G26" s="164"/>
      <c r="H26" s="164"/>
      <c r="I26" s="164"/>
      <c r="J26" s="164"/>
      <c r="K26" s="88">
        <f t="shared" si="6"/>
        <v>0</v>
      </c>
      <c r="L26" s="28">
        <f t="shared" si="7"/>
        <v>0</v>
      </c>
    </row>
    <row r="27" spans="1:12" s="3" customFormat="1" ht="14.25" customHeight="1">
      <c r="A27" s="192">
        <f t="shared" si="5"/>
        <v>18</v>
      </c>
      <c r="B27" s="143"/>
      <c r="C27" s="220"/>
      <c r="D27" s="162"/>
      <c r="E27" s="163"/>
      <c r="F27" s="163"/>
      <c r="G27" s="164"/>
      <c r="H27" s="164"/>
      <c r="I27" s="164"/>
      <c r="J27" s="164"/>
      <c r="K27" s="88">
        <f t="shared" si="6"/>
        <v>0</v>
      </c>
      <c r="L27" s="28">
        <f t="shared" si="7"/>
        <v>0</v>
      </c>
    </row>
    <row r="28" spans="1:12" s="3" customFormat="1" ht="14.25" customHeight="1">
      <c r="A28" s="192">
        <f t="shared" si="5"/>
        <v>19</v>
      </c>
      <c r="B28" s="143"/>
      <c r="C28" s="220"/>
      <c r="D28" s="165"/>
      <c r="E28" s="163"/>
      <c r="F28" s="164"/>
      <c r="G28" s="164"/>
      <c r="H28" s="164"/>
      <c r="I28" s="164"/>
      <c r="J28" s="164"/>
      <c r="K28" s="88">
        <f t="shared" si="6"/>
        <v>0</v>
      </c>
      <c r="L28" s="28">
        <f t="shared" si="7"/>
        <v>0</v>
      </c>
    </row>
    <row r="29" spans="1:12" s="3" customFormat="1" ht="14.25" customHeight="1">
      <c r="A29" s="192">
        <f t="shared" si="5"/>
        <v>20</v>
      </c>
      <c r="B29" s="143"/>
      <c r="C29" s="220"/>
      <c r="D29" s="162"/>
      <c r="E29" s="163"/>
      <c r="F29" s="164"/>
      <c r="G29" s="164"/>
      <c r="H29" s="164"/>
      <c r="I29" s="164"/>
      <c r="J29" s="164"/>
      <c r="K29" s="88">
        <f t="shared" si="6"/>
        <v>0</v>
      </c>
      <c r="L29" s="28">
        <f t="shared" si="7"/>
        <v>0</v>
      </c>
    </row>
    <row r="30" spans="1:12" s="3" customFormat="1" ht="14.25" customHeight="1">
      <c r="A30" s="192">
        <f t="shared" si="5"/>
        <v>21</v>
      </c>
      <c r="B30" s="143"/>
      <c r="C30" s="220"/>
      <c r="D30" s="162"/>
      <c r="E30" s="163"/>
      <c r="F30" s="164"/>
      <c r="G30" s="164"/>
      <c r="H30" s="164"/>
      <c r="I30" s="164"/>
      <c r="J30" s="164"/>
      <c r="K30" s="88">
        <f t="shared" si="6"/>
        <v>0</v>
      </c>
      <c r="L30" s="28">
        <f t="shared" si="7"/>
        <v>0</v>
      </c>
    </row>
    <row r="31" spans="1:12" s="3" customFormat="1" ht="14.25" customHeight="1">
      <c r="A31" s="192">
        <f t="shared" si="5"/>
        <v>22</v>
      </c>
      <c r="B31" s="143"/>
      <c r="C31" s="220"/>
      <c r="D31" s="162"/>
      <c r="E31" s="163"/>
      <c r="F31" s="164"/>
      <c r="G31" s="164"/>
      <c r="H31" s="164"/>
      <c r="I31" s="164"/>
      <c r="J31" s="164"/>
      <c r="K31" s="88">
        <f t="shared" si="6"/>
        <v>0</v>
      </c>
      <c r="L31" s="28">
        <f t="shared" si="7"/>
        <v>0</v>
      </c>
    </row>
    <row r="32" spans="1:12" s="3" customFormat="1" ht="14.25" customHeight="1">
      <c r="A32" s="192">
        <f t="shared" si="5"/>
        <v>23</v>
      </c>
      <c r="B32" s="143"/>
      <c r="C32" s="220"/>
      <c r="D32" s="162"/>
      <c r="E32" s="163"/>
      <c r="F32" s="164"/>
      <c r="G32" s="164"/>
      <c r="H32" s="164"/>
      <c r="I32" s="164"/>
      <c r="J32" s="164"/>
      <c r="K32" s="88">
        <f t="shared" si="6"/>
        <v>0</v>
      </c>
      <c r="L32" s="28">
        <f t="shared" si="7"/>
        <v>0</v>
      </c>
    </row>
    <row r="33" spans="1:12" s="3" customFormat="1" ht="14.25" customHeight="1">
      <c r="A33" s="192">
        <f t="shared" si="5"/>
        <v>24</v>
      </c>
      <c r="B33" s="143"/>
      <c r="C33" s="158"/>
      <c r="D33" s="165"/>
      <c r="E33" s="163"/>
      <c r="F33" s="164"/>
      <c r="G33" s="164"/>
      <c r="H33" s="164"/>
      <c r="I33" s="164"/>
      <c r="J33" s="164"/>
      <c r="K33" s="88">
        <f t="shared" si="6"/>
        <v>0</v>
      </c>
      <c r="L33" s="28">
        <f t="shared" si="7"/>
        <v>0</v>
      </c>
    </row>
    <row r="34" spans="1:12" s="3" customFormat="1" ht="14.25" customHeight="1">
      <c r="A34" s="192">
        <f t="shared" si="5"/>
        <v>25</v>
      </c>
      <c r="B34" s="227"/>
      <c r="C34" s="269"/>
      <c r="D34" s="273"/>
      <c r="E34" s="270"/>
      <c r="F34" s="164"/>
      <c r="G34" s="164"/>
      <c r="H34" s="164"/>
      <c r="I34" s="164"/>
      <c r="J34" s="164"/>
      <c r="K34" s="88">
        <f t="shared" si="6"/>
        <v>0</v>
      </c>
      <c r="L34" s="28">
        <f t="shared" si="7"/>
        <v>0</v>
      </c>
    </row>
    <row r="35" spans="1:12" s="3" customFormat="1" ht="14.25" customHeight="1" thickBot="1">
      <c r="A35" s="192">
        <f t="shared" si="5"/>
        <v>26</v>
      </c>
      <c r="B35" s="150"/>
      <c r="C35" s="236"/>
      <c r="D35" s="171"/>
      <c r="E35" s="172"/>
      <c r="F35" s="173"/>
      <c r="G35" s="173"/>
      <c r="H35" s="173"/>
      <c r="I35" s="173"/>
      <c r="J35" s="173"/>
      <c r="K35" s="89">
        <f t="shared" si="6"/>
        <v>0</v>
      </c>
      <c r="L35" s="29">
        <f t="shared" si="7"/>
        <v>0</v>
      </c>
    </row>
    <row r="36" spans="2:3" ht="14.25" customHeight="1">
      <c r="B36" s="21"/>
      <c r="C36" s="35"/>
    </row>
    <row r="37" spans="2:3" ht="12.75">
      <c r="B37" s="22"/>
      <c r="C37" s="36"/>
    </row>
    <row r="38" spans="2:3" ht="12.75">
      <c r="B38" s="22"/>
      <c r="C38" s="36"/>
    </row>
    <row r="39" spans="2:3" ht="12.75">
      <c r="B39" s="22"/>
      <c r="C39" s="36"/>
    </row>
    <row r="40" spans="2:3" ht="12.75">
      <c r="B40" s="22"/>
      <c r="C40" s="36"/>
    </row>
    <row r="41" spans="2:3" ht="12.75">
      <c r="B41" s="22"/>
      <c r="C41" s="36"/>
    </row>
    <row r="42" spans="2:3" ht="12.75">
      <c r="B42" s="22"/>
      <c r="C42" s="36"/>
    </row>
    <row r="43" spans="2:3" ht="12.75">
      <c r="B43" s="22"/>
      <c r="C43" s="36"/>
    </row>
    <row r="44" spans="2:3" ht="12.75">
      <c r="B44" s="22"/>
      <c r="C44" s="36"/>
    </row>
    <row r="45" spans="2:3" ht="12.75">
      <c r="B45" s="22"/>
      <c r="C45" s="36"/>
    </row>
    <row r="46" spans="2:3" ht="12.75">
      <c r="B46" s="22"/>
      <c r="C46" s="36"/>
    </row>
    <row r="47" spans="2:3" ht="12.75">
      <c r="B47" s="22"/>
      <c r="C47" s="36"/>
    </row>
    <row r="48" spans="2:3" ht="12.75">
      <c r="B48" s="22"/>
      <c r="C48" s="36"/>
    </row>
    <row r="49" spans="2:3" ht="12.75">
      <c r="B49" s="22"/>
      <c r="C49" s="36"/>
    </row>
    <row r="50" spans="2:3" ht="12.75">
      <c r="B50" s="22"/>
      <c r="C50" s="36"/>
    </row>
    <row r="51" spans="2:3" ht="12.75">
      <c r="B51" s="22"/>
      <c r="C51" s="36"/>
    </row>
    <row r="52" spans="2:3" ht="12.75">
      <c r="B52" s="22"/>
      <c r="C52" s="36"/>
    </row>
    <row r="53" spans="2:3" ht="12.75">
      <c r="B53" s="22"/>
      <c r="C53" s="36"/>
    </row>
    <row r="54" spans="2:3" ht="12.75">
      <c r="B54" s="22"/>
      <c r="C54" s="36"/>
    </row>
    <row r="55" spans="2:3" ht="12.75">
      <c r="B55" s="22"/>
      <c r="C55" s="36"/>
    </row>
    <row r="56" spans="2:3" ht="12.75">
      <c r="B56" s="22"/>
      <c r="C56" s="36"/>
    </row>
    <row r="57" spans="2:3" ht="12.75">
      <c r="B57" s="22"/>
      <c r="C57" s="36"/>
    </row>
    <row r="58" spans="2:3" ht="12.75">
      <c r="B58" s="22"/>
      <c r="C58" s="36"/>
    </row>
    <row r="59" spans="2:3" ht="12.75">
      <c r="B59" s="22"/>
      <c r="C59" s="36"/>
    </row>
    <row r="60" spans="2:3" ht="12.75">
      <c r="B60" s="22"/>
      <c r="C60" s="36"/>
    </row>
    <row r="61" spans="2:3" ht="12.75">
      <c r="B61" s="22"/>
      <c r="C61" s="36"/>
    </row>
    <row r="62" spans="2:3" ht="12.75">
      <c r="B62" s="22"/>
      <c r="C62" s="36"/>
    </row>
    <row r="63" spans="2:3" ht="12.75">
      <c r="B63" s="22"/>
      <c r="C63" s="36"/>
    </row>
    <row r="64" spans="2:3" ht="12.75">
      <c r="B64" s="22"/>
      <c r="C64" s="36"/>
    </row>
    <row r="65" spans="2:3" ht="12.75">
      <c r="B65" s="22"/>
      <c r="C65" s="36"/>
    </row>
    <row r="66" spans="2:3" ht="12.75">
      <c r="B66" s="22"/>
      <c r="C66" s="36"/>
    </row>
    <row r="67" spans="2:3" ht="12.75">
      <c r="B67" s="22"/>
      <c r="C67" s="36"/>
    </row>
    <row r="68" spans="2:3" ht="12.75">
      <c r="B68" s="22"/>
      <c r="C68" s="36"/>
    </row>
    <row r="69" spans="2:3" ht="12.75">
      <c r="B69" s="22"/>
      <c r="C69" s="36"/>
    </row>
    <row r="70" spans="2:3" ht="12.75">
      <c r="B70" s="22"/>
      <c r="C70" s="36"/>
    </row>
    <row r="71" spans="2:3" ht="12.75">
      <c r="B71" s="22"/>
      <c r="C71" s="36"/>
    </row>
    <row r="72" spans="2:3" ht="12.75">
      <c r="B72" s="22"/>
      <c r="C72" s="36"/>
    </row>
    <row r="73" spans="2:3" ht="12.75">
      <c r="B73" s="22"/>
      <c r="C73" s="36"/>
    </row>
    <row r="74" spans="2:3" ht="12.75">
      <c r="B74" s="22"/>
      <c r="C74" s="36"/>
    </row>
    <row r="75" spans="2:3" ht="12.75">
      <c r="B75" s="22"/>
      <c r="C75" s="36"/>
    </row>
    <row r="76" spans="2:3" ht="12.75">
      <c r="B76" s="22"/>
      <c r="C76" s="36"/>
    </row>
    <row r="77" spans="2:3" ht="12.75">
      <c r="B77" s="22"/>
      <c r="C77" s="36"/>
    </row>
    <row r="78" spans="2:3" ht="12.75">
      <c r="B78" s="22"/>
      <c r="C78" s="36"/>
    </row>
    <row r="79" spans="2:3" ht="12.75">
      <c r="B79" s="22"/>
      <c r="C79" s="36"/>
    </row>
  </sheetData>
  <sheetProtection/>
  <mergeCells count="13">
    <mergeCell ref="D7:J7"/>
    <mergeCell ref="K7:K8"/>
    <mergeCell ref="L7:L8"/>
    <mergeCell ref="M7:M8"/>
    <mergeCell ref="N7:N8"/>
    <mergeCell ref="O7:O8"/>
    <mergeCell ref="P7:P8"/>
    <mergeCell ref="A1:L1"/>
    <mergeCell ref="A4:L4"/>
    <mergeCell ref="A6:L6"/>
    <mergeCell ref="A7:A8"/>
    <mergeCell ref="B7:B8"/>
    <mergeCell ref="C7:C8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P79"/>
  <sheetViews>
    <sheetView zoomScalePageLayoutView="0" workbookViewId="0" topLeftCell="A1">
      <selection activeCell="M7" sqref="M7:P11"/>
    </sheetView>
  </sheetViews>
  <sheetFormatPr defaultColWidth="9.140625" defaultRowHeight="12.75"/>
  <cols>
    <col min="1" max="1" width="5.28125" style="2" customWidth="1"/>
    <col min="2" max="2" width="25.7109375" style="18" bestFit="1" customWidth="1"/>
    <col min="3" max="3" width="14.8515625" style="37" customWidth="1"/>
    <col min="4" max="4" width="9.7109375" style="2" customWidth="1"/>
    <col min="5" max="7" width="9.8515625" style="2" customWidth="1"/>
    <col min="8" max="9" width="9.8515625" style="2" hidden="1" customWidth="1"/>
    <col min="10" max="10" width="9.7109375" style="2" hidden="1" customWidth="1"/>
    <col min="11" max="12" width="10.7109375" style="2" customWidth="1"/>
    <col min="13" max="13" width="9.140625" style="2" customWidth="1"/>
    <col min="14" max="14" width="9.421875" style="2" bestFit="1" customWidth="1"/>
    <col min="15" max="16384" width="9.140625" style="2" customWidth="1"/>
  </cols>
  <sheetData>
    <row r="1" spans="1:12" ht="17.25">
      <c r="A1" s="368" t="s">
        <v>117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70"/>
    </row>
    <row r="2" spans="1:12" ht="5.25" customHeight="1">
      <c r="A2" s="9"/>
      <c r="B2" s="20"/>
      <c r="C2" s="20"/>
      <c r="D2" s="9"/>
      <c r="E2" s="9"/>
      <c r="F2" s="9"/>
      <c r="G2" s="9"/>
      <c r="H2" s="9"/>
      <c r="I2" s="9"/>
      <c r="J2" s="9"/>
      <c r="K2" s="9"/>
      <c r="L2" s="9"/>
    </row>
    <row r="3" spans="1:12" ht="5.25" customHeight="1" thickBot="1">
      <c r="A3" s="9"/>
      <c r="B3" s="20"/>
      <c r="C3" s="20"/>
      <c r="D3" s="9"/>
      <c r="E3" s="9"/>
      <c r="F3" s="9"/>
      <c r="G3" s="9"/>
      <c r="H3" s="9"/>
      <c r="I3" s="9"/>
      <c r="J3" s="9"/>
      <c r="K3" s="9"/>
      <c r="L3" s="9"/>
    </row>
    <row r="4" spans="1:12" ht="18" thickBot="1">
      <c r="A4" s="365" t="s">
        <v>92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7"/>
    </row>
    <row r="5" spans="1:12" ht="7.5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5.75" thickBot="1">
      <c r="A6" s="359" t="s">
        <v>213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1"/>
    </row>
    <row r="7" spans="1:16" ht="12.75" customHeight="1" thickBot="1">
      <c r="A7" s="384" t="s">
        <v>0</v>
      </c>
      <c r="B7" s="386" t="s">
        <v>4</v>
      </c>
      <c r="C7" s="386" t="s">
        <v>11</v>
      </c>
      <c r="D7" s="388" t="s">
        <v>18</v>
      </c>
      <c r="E7" s="389"/>
      <c r="F7" s="389"/>
      <c r="G7" s="389"/>
      <c r="H7" s="389"/>
      <c r="I7" s="389"/>
      <c r="J7" s="389"/>
      <c r="K7" s="380" t="s">
        <v>23</v>
      </c>
      <c r="L7" s="382" t="s">
        <v>22</v>
      </c>
      <c r="M7" s="380" t="s">
        <v>219</v>
      </c>
      <c r="N7" s="382" t="s">
        <v>220</v>
      </c>
      <c r="O7" s="380" t="s">
        <v>221</v>
      </c>
      <c r="P7" s="382" t="s">
        <v>222</v>
      </c>
    </row>
    <row r="8" spans="1:16" ht="16.5" customHeight="1" thickBot="1">
      <c r="A8" s="385"/>
      <c r="B8" s="387"/>
      <c r="C8" s="387"/>
      <c r="D8" s="6" t="s">
        <v>1</v>
      </c>
      <c r="E8" s="7" t="s">
        <v>7</v>
      </c>
      <c r="F8" s="238" t="s">
        <v>2</v>
      </c>
      <c r="G8" s="238" t="s">
        <v>8</v>
      </c>
      <c r="H8" s="238" t="s">
        <v>5</v>
      </c>
      <c r="I8" s="238" t="s">
        <v>3</v>
      </c>
      <c r="J8" s="238" t="s">
        <v>153</v>
      </c>
      <c r="K8" s="381"/>
      <c r="L8" s="383"/>
      <c r="M8" s="381"/>
      <c r="N8" s="383"/>
      <c r="O8" s="381"/>
      <c r="P8" s="383"/>
    </row>
    <row r="9" spans="1:16" s="3" customFormat="1" ht="14.25" customHeight="1">
      <c r="A9" s="191">
        <f>A8+1</f>
        <v>1</v>
      </c>
      <c r="B9" s="129" t="s">
        <v>118</v>
      </c>
      <c r="C9" s="235" t="s">
        <v>26</v>
      </c>
      <c r="D9" s="247">
        <v>1153</v>
      </c>
      <c r="E9" s="323">
        <v>1237</v>
      </c>
      <c r="F9" s="324">
        <v>1074</v>
      </c>
      <c r="G9" s="324">
        <v>1012</v>
      </c>
      <c r="H9" s="312"/>
      <c r="I9" s="312"/>
      <c r="J9" s="312"/>
      <c r="K9" s="87">
        <f aca="true" t="shared" si="0" ref="K9:K35">+IF(ISERROR(SUM(LARGE(D9:J9,1),LARGE(D9:J9,2))),0,SUM(LARGE(D9:J9,1),LARGE(D9:J9,2)))</f>
        <v>2390</v>
      </c>
      <c r="L9" s="319">
        <f>K9/12</f>
        <v>199.16666666666666</v>
      </c>
      <c r="M9" s="321">
        <v>1083</v>
      </c>
      <c r="N9" s="322">
        <f>M9/6</f>
        <v>180.5</v>
      </c>
      <c r="O9" s="321">
        <f>K9+M9</f>
        <v>3473</v>
      </c>
      <c r="P9" s="322">
        <f>O9/18</f>
        <v>192.94444444444446</v>
      </c>
    </row>
    <row r="10" spans="1:16" s="3" customFormat="1" ht="14.25" customHeight="1">
      <c r="A10" s="192">
        <v>1</v>
      </c>
      <c r="B10" s="136" t="s">
        <v>148</v>
      </c>
      <c r="C10" s="234" t="s">
        <v>126</v>
      </c>
      <c r="D10" s="162">
        <v>1241</v>
      </c>
      <c r="E10" s="314">
        <v>1201</v>
      </c>
      <c r="F10" s="315">
        <v>1100</v>
      </c>
      <c r="G10" s="315">
        <v>1201</v>
      </c>
      <c r="H10" s="313"/>
      <c r="I10" s="313"/>
      <c r="J10" s="313"/>
      <c r="K10" s="88">
        <f t="shared" si="0"/>
        <v>2442</v>
      </c>
      <c r="L10" s="320">
        <f>K10/12</f>
        <v>203.5</v>
      </c>
      <c r="M10" s="321">
        <v>990</v>
      </c>
      <c r="N10" s="322">
        <f>M10/6</f>
        <v>165</v>
      </c>
      <c r="O10" s="321">
        <f>K10+M10</f>
        <v>3432</v>
      </c>
      <c r="P10" s="322">
        <f>O10/18</f>
        <v>190.66666666666666</v>
      </c>
    </row>
    <row r="11" spans="1:16" s="3" customFormat="1" ht="14.25" customHeight="1">
      <c r="A11" s="192">
        <f>A10+1</f>
        <v>2</v>
      </c>
      <c r="B11" s="143" t="s">
        <v>55</v>
      </c>
      <c r="C11" s="233" t="s">
        <v>27</v>
      </c>
      <c r="D11" s="325">
        <v>1011</v>
      </c>
      <c r="E11" s="314">
        <v>1142</v>
      </c>
      <c r="F11" s="315">
        <v>1051</v>
      </c>
      <c r="G11" s="315">
        <v>1153</v>
      </c>
      <c r="H11" s="313"/>
      <c r="I11" s="313"/>
      <c r="J11" s="313"/>
      <c r="K11" s="88">
        <f t="shared" si="0"/>
        <v>2295</v>
      </c>
      <c r="L11" s="320">
        <f>K11/12</f>
        <v>191.25</v>
      </c>
      <c r="M11" s="321">
        <v>1121</v>
      </c>
      <c r="N11" s="322">
        <f>M11/6</f>
        <v>186.83333333333334</v>
      </c>
      <c r="O11" s="321">
        <f>K11+M11</f>
        <v>3416</v>
      </c>
      <c r="P11" s="322">
        <f>O11/18</f>
        <v>189.77777777777777</v>
      </c>
    </row>
    <row r="12" spans="1:12" s="3" customFormat="1" ht="14.25" customHeight="1">
      <c r="A12" s="192"/>
      <c r="B12" s="143"/>
      <c r="C12" s="233"/>
      <c r="D12" s="162"/>
      <c r="E12" s="314"/>
      <c r="F12" s="315"/>
      <c r="G12" s="315"/>
      <c r="H12" s="315"/>
      <c r="I12" s="315"/>
      <c r="J12" s="315"/>
      <c r="K12" s="88">
        <f t="shared" si="0"/>
        <v>0</v>
      </c>
      <c r="L12" s="28">
        <f aca="true" t="shared" si="1" ref="L12:L35">K12/12</f>
        <v>0</v>
      </c>
    </row>
    <row r="13" spans="1:12" s="3" customFormat="1" ht="14.25" customHeight="1">
      <c r="A13" s="192"/>
      <c r="B13" s="136"/>
      <c r="C13" s="234"/>
      <c r="D13" s="162"/>
      <c r="E13" s="163"/>
      <c r="F13" s="164"/>
      <c r="G13" s="164"/>
      <c r="H13" s="164"/>
      <c r="I13" s="164"/>
      <c r="J13" s="164"/>
      <c r="K13" s="88">
        <f t="shared" si="0"/>
        <v>0</v>
      </c>
      <c r="L13" s="28">
        <f t="shared" si="1"/>
        <v>0</v>
      </c>
    </row>
    <row r="14" spans="1:12" s="3" customFormat="1" ht="14.25" customHeight="1">
      <c r="A14" s="192">
        <v>4</v>
      </c>
      <c r="B14" s="143" t="s">
        <v>129</v>
      </c>
      <c r="C14" s="233" t="s">
        <v>84</v>
      </c>
      <c r="D14" s="162">
        <v>1102</v>
      </c>
      <c r="E14" s="163">
        <v>1109</v>
      </c>
      <c r="F14" s="164"/>
      <c r="G14" s="164"/>
      <c r="H14" s="164"/>
      <c r="I14" s="164"/>
      <c r="J14" s="164"/>
      <c r="K14" s="88">
        <f t="shared" si="0"/>
        <v>2211</v>
      </c>
      <c r="L14" s="28">
        <f t="shared" si="1"/>
        <v>184.25</v>
      </c>
    </row>
    <row r="15" spans="1:12" s="3" customFormat="1" ht="14.25" customHeight="1">
      <c r="A15" s="192">
        <v>5</v>
      </c>
      <c r="B15" s="143" t="s">
        <v>165</v>
      </c>
      <c r="C15" s="233" t="s">
        <v>168</v>
      </c>
      <c r="D15" s="162">
        <v>1081</v>
      </c>
      <c r="E15" s="163">
        <v>1065</v>
      </c>
      <c r="F15" s="164">
        <v>1044</v>
      </c>
      <c r="G15" s="164">
        <v>988</v>
      </c>
      <c r="H15" s="164"/>
      <c r="I15" s="164"/>
      <c r="J15" s="164"/>
      <c r="K15" s="88">
        <f t="shared" si="0"/>
        <v>2146</v>
      </c>
      <c r="L15" s="28">
        <f t="shared" si="1"/>
        <v>178.83333333333334</v>
      </c>
    </row>
    <row r="16" spans="1:12" s="3" customFormat="1" ht="14.25" customHeight="1">
      <c r="A16" s="194">
        <f aca="true" t="shared" si="2" ref="A16:A35">A15+1</f>
        <v>6</v>
      </c>
      <c r="B16" s="143" t="s">
        <v>77</v>
      </c>
      <c r="C16" s="233" t="s">
        <v>66</v>
      </c>
      <c r="D16" s="162">
        <v>1048</v>
      </c>
      <c r="E16" s="163">
        <v>1095</v>
      </c>
      <c r="F16" s="164"/>
      <c r="G16" s="164"/>
      <c r="H16" s="164"/>
      <c r="I16" s="164"/>
      <c r="J16" s="164"/>
      <c r="K16" s="88">
        <f t="shared" si="0"/>
        <v>2143</v>
      </c>
      <c r="L16" s="28">
        <f t="shared" si="1"/>
        <v>178.58333333333334</v>
      </c>
    </row>
    <row r="17" spans="1:12" s="3" customFormat="1" ht="14.25" customHeight="1">
      <c r="A17" s="193">
        <f t="shared" si="2"/>
        <v>7</v>
      </c>
      <c r="B17" s="136" t="s">
        <v>179</v>
      </c>
      <c r="C17" s="234" t="s">
        <v>106</v>
      </c>
      <c r="D17" s="289">
        <v>1136</v>
      </c>
      <c r="E17" s="167">
        <v>998</v>
      </c>
      <c r="F17" s="168"/>
      <c r="G17" s="168"/>
      <c r="H17" s="168"/>
      <c r="I17" s="168"/>
      <c r="J17" s="168"/>
      <c r="K17" s="90">
        <f t="shared" si="0"/>
        <v>2134</v>
      </c>
      <c r="L17" s="83">
        <f t="shared" si="1"/>
        <v>177.83333333333334</v>
      </c>
    </row>
    <row r="18" spans="1:12" s="3" customFormat="1" ht="14.25" customHeight="1">
      <c r="A18" s="192">
        <f t="shared" si="2"/>
        <v>8</v>
      </c>
      <c r="B18" s="136" t="s">
        <v>188</v>
      </c>
      <c r="C18" s="234" t="s">
        <v>42</v>
      </c>
      <c r="D18" s="162">
        <v>1046</v>
      </c>
      <c r="E18" s="163">
        <v>890</v>
      </c>
      <c r="F18" s="164">
        <v>1073</v>
      </c>
      <c r="G18" s="164"/>
      <c r="H18" s="164"/>
      <c r="I18" s="164"/>
      <c r="J18" s="164"/>
      <c r="K18" s="88">
        <f t="shared" si="0"/>
        <v>2119</v>
      </c>
      <c r="L18" s="28">
        <f t="shared" si="1"/>
        <v>176.58333333333334</v>
      </c>
    </row>
    <row r="19" spans="1:12" s="3" customFormat="1" ht="14.25" customHeight="1">
      <c r="A19" s="192">
        <f t="shared" si="2"/>
        <v>9</v>
      </c>
      <c r="B19" s="136" t="s">
        <v>69</v>
      </c>
      <c r="C19" s="234" t="s">
        <v>68</v>
      </c>
      <c r="D19" s="162">
        <v>1030</v>
      </c>
      <c r="E19" s="163">
        <v>1074</v>
      </c>
      <c r="F19" s="164"/>
      <c r="G19" s="164"/>
      <c r="H19" s="164"/>
      <c r="I19" s="164"/>
      <c r="J19" s="164"/>
      <c r="K19" s="88">
        <f t="shared" si="0"/>
        <v>2104</v>
      </c>
      <c r="L19" s="28">
        <f t="shared" si="1"/>
        <v>175.33333333333334</v>
      </c>
    </row>
    <row r="20" spans="1:12" s="3" customFormat="1" ht="14.25" customHeight="1">
      <c r="A20" s="192">
        <f t="shared" si="2"/>
        <v>10</v>
      </c>
      <c r="B20" s="136" t="s">
        <v>57</v>
      </c>
      <c r="C20" s="234" t="s">
        <v>27</v>
      </c>
      <c r="D20" s="162">
        <v>989</v>
      </c>
      <c r="E20" s="163">
        <v>1022</v>
      </c>
      <c r="F20" s="164"/>
      <c r="G20" s="164"/>
      <c r="H20" s="164"/>
      <c r="I20" s="164"/>
      <c r="J20" s="164"/>
      <c r="K20" s="88">
        <f t="shared" si="0"/>
        <v>2011</v>
      </c>
      <c r="L20" s="28">
        <f t="shared" si="1"/>
        <v>167.58333333333334</v>
      </c>
    </row>
    <row r="21" spans="1:12" s="3" customFormat="1" ht="14.25" customHeight="1">
      <c r="A21" s="192">
        <f t="shared" si="2"/>
        <v>11</v>
      </c>
      <c r="B21" s="136" t="s">
        <v>122</v>
      </c>
      <c r="C21" s="233" t="s">
        <v>101</v>
      </c>
      <c r="D21" s="275">
        <v>954</v>
      </c>
      <c r="E21" s="163">
        <v>934</v>
      </c>
      <c r="F21" s="274"/>
      <c r="G21" s="257"/>
      <c r="H21" s="164"/>
      <c r="I21" s="163"/>
      <c r="J21" s="164"/>
      <c r="K21" s="88">
        <f t="shared" si="0"/>
        <v>1888</v>
      </c>
      <c r="L21" s="28">
        <f t="shared" si="1"/>
        <v>157.33333333333334</v>
      </c>
    </row>
    <row r="22" spans="1:12" s="3" customFormat="1" ht="14.25" customHeight="1">
      <c r="A22" s="192">
        <f t="shared" si="2"/>
        <v>12</v>
      </c>
      <c r="B22" s="136" t="s">
        <v>162</v>
      </c>
      <c r="C22" s="234" t="s">
        <v>27</v>
      </c>
      <c r="D22" s="162">
        <v>1046</v>
      </c>
      <c r="E22" s="254"/>
      <c r="F22" s="262"/>
      <c r="G22" s="255"/>
      <c r="H22" s="255"/>
      <c r="I22" s="255"/>
      <c r="J22" s="164"/>
      <c r="K22" s="88">
        <f t="shared" si="0"/>
        <v>0</v>
      </c>
      <c r="L22" s="28">
        <f t="shared" si="1"/>
        <v>0</v>
      </c>
    </row>
    <row r="23" spans="1:12" s="3" customFormat="1" ht="14.25" customHeight="1">
      <c r="A23" s="192">
        <f t="shared" si="2"/>
        <v>13</v>
      </c>
      <c r="B23" s="136" t="s">
        <v>70</v>
      </c>
      <c r="C23" s="234"/>
      <c r="D23" s="162">
        <v>997</v>
      </c>
      <c r="E23" s="163"/>
      <c r="F23" s="164"/>
      <c r="G23" s="164"/>
      <c r="H23" s="164"/>
      <c r="I23" s="164"/>
      <c r="J23" s="164"/>
      <c r="K23" s="88">
        <f t="shared" si="0"/>
        <v>0</v>
      </c>
      <c r="L23" s="28">
        <f t="shared" si="1"/>
        <v>0</v>
      </c>
    </row>
    <row r="24" spans="1:12" s="3" customFormat="1" ht="14.25" customHeight="1">
      <c r="A24" s="246">
        <f t="shared" si="2"/>
        <v>14</v>
      </c>
      <c r="B24" s="136"/>
      <c r="C24" s="169"/>
      <c r="D24" s="165"/>
      <c r="E24" s="163"/>
      <c r="F24" s="164"/>
      <c r="G24" s="164"/>
      <c r="H24" s="164"/>
      <c r="I24" s="164"/>
      <c r="J24" s="164"/>
      <c r="K24" s="88">
        <f t="shared" si="0"/>
        <v>0</v>
      </c>
      <c r="L24" s="28">
        <f t="shared" si="1"/>
        <v>0</v>
      </c>
    </row>
    <row r="25" spans="1:12" s="3" customFormat="1" ht="14.25" customHeight="1">
      <c r="A25" s="193">
        <f t="shared" si="2"/>
        <v>15</v>
      </c>
      <c r="B25" s="143"/>
      <c r="C25" s="220"/>
      <c r="D25" s="197"/>
      <c r="E25" s="167"/>
      <c r="F25" s="168"/>
      <c r="G25" s="168"/>
      <c r="H25" s="168"/>
      <c r="I25" s="168"/>
      <c r="J25" s="168"/>
      <c r="K25" s="90">
        <f t="shared" si="0"/>
        <v>0</v>
      </c>
      <c r="L25" s="83">
        <f t="shared" si="1"/>
        <v>0</v>
      </c>
    </row>
    <row r="26" spans="1:12" s="3" customFormat="1" ht="14.25" customHeight="1">
      <c r="A26" s="192">
        <f t="shared" si="2"/>
        <v>16</v>
      </c>
      <c r="B26" s="143"/>
      <c r="C26" s="220"/>
      <c r="D26" s="162"/>
      <c r="E26" s="163"/>
      <c r="F26" s="164"/>
      <c r="G26" s="164"/>
      <c r="H26" s="164"/>
      <c r="I26" s="164"/>
      <c r="J26" s="164"/>
      <c r="K26" s="88">
        <f t="shared" si="0"/>
        <v>0</v>
      </c>
      <c r="L26" s="28">
        <f t="shared" si="1"/>
        <v>0</v>
      </c>
    </row>
    <row r="27" spans="1:12" s="3" customFormat="1" ht="14.25" customHeight="1">
      <c r="A27" s="192">
        <f t="shared" si="2"/>
        <v>17</v>
      </c>
      <c r="B27" s="143"/>
      <c r="C27" s="220"/>
      <c r="D27" s="162"/>
      <c r="E27" s="163"/>
      <c r="F27" s="163"/>
      <c r="G27" s="164"/>
      <c r="H27" s="164"/>
      <c r="I27" s="164"/>
      <c r="J27" s="164"/>
      <c r="K27" s="88">
        <f t="shared" si="0"/>
        <v>0</v>
      </c>
      <c r="L27" s="28">
        <f t="shared" si="1"/>
        <v>0</v>
      </c>
    </row>
    <row r="28" spans="1:12" s="3" customFormat="1" ht="14.25" customHeight="1">
      <c r="A28" s="192">
        <f t="shared" si="2"/>
        <v>18</v>
      </c>
      <c r="B28" s="143"/>
      <c r="C28" s="220"/>
      <c r="D28" s="165"/>
      <c r="E28" s="163"/>
      <c r="F28" s="164"/>
      <c r="G28" s="164"/>
      <c r="H28" s="164"/>
      <c r="I28" s="164"/>
      <c r="J28" s="164"/>
      <c r="K28" s="88">
        <f t="shared" si="0"/>
        <v>0</v>
      </c>
      <c r="L28" s="28">
        <f t="shared" si="1"/>
        <v>0</v>
      </c>
    </row>
    <row r="29" spans="1:12" s="3" customFormat="1" ht="14.25" customHeight="1">
      <c r="A29" s="192">
        <f t="shared" si="2"/>
        <v>19</v>
      </c>
      <c r="B29" s="143"/>
      <c r="C29" s="220"/>
      <c r="D29" s="162"/>
      <c r="E29" s="163"/>
      <c r="F29" s="164"/>
      <c r="G29" s="164"/>
      <c r="H29" s="164"/>
      <c r="I29" s="164"/>
      <c r="J29" s="164"/>
      <c r="K29" s="88">
        <f t="shared" si="0"/>
        <v>0</v>
      </c>
      <c r="L29" s="28">
        <f t="shared" si="1"/>
        <v>0</v>
      </c>
    </row>
    <row r="30" spans="1:12" s="3" customFormat="1" ht="14.25" customHeight="1">
      <c r="A30" s="192">
        <f t="shared" si="2"/>
        <v>20</v>
      </c>
      <c r="B30" s="143"/>
      <c r="C30" s="220"/>
      <c r="D30" s="162"/>
      <c r="E30" s="163"/>
      <c r="F30" s="164"/>
      <c r="G30" s="164"/>
      <c r="H30" s="164"/>
      <c r="I30" s="164"/>
      <c r="J30" s="164"/>
      <c r="K30" s="88">
        <f t="shared" si="0"/>
        <v>0</v>
      </c>
      <c r="L30" s="28">
        <f t="shared" si="1"/>
        <v>0</v>
      </c>
    </row>
    <row r="31" spans="1:12" s="3" customFormat="1" ht="14.25" customHeight="1">
      <c r="A31" s="192">
        <f t="shared" si="2"/>
        <v>21</v>
      </c>
      <c r="B31" s="143"/>
      <c r="C31" s="220"/>
      <c r="D31" s="162"/>
      <c r="E31" s="163"/>
      <c r="F31" s="164"/>
      <c r="G31" s="164"/>
      <c r="H31" s="164"/>
      <c r="I31" s="164"/>
      <c r="J31" s="164"/>
      <c r="K31" s="88">
        <f t="shared" si="0"/>
        <v>0</v>
      </c>
      <c r="L31" s="28">
        <f t="shared" si="1"/>
        <v>0</v>
      </c>
    </row>
    <row r="32" spans="1:12" s="3" customFormat="1" ht="14.25" customHeight="1">
      <c r="A32" s="192">
        <f t="shared" si="2"/>
        <v>22</v>
      </c>
      <c r="B32" s="143"/>
      <c r="C32" s="220"/>
      <c r="D32" s="162"/>
      <c r="E32" s="163"/>
      <c r="F32" s="164"/>
      <c r="G32" s="164"/>
      <c r="H32" s="164"/>
      <c r="I32" s="164"/>
      <c r="J32" s="164"/>
      <c r="K32" s="88">
        <f t="shared" si="0"/>
        <v>0</v>
      </c>
      <c r="L32" s="28">
        <f t="shared" si="1"/>
        <v>0</v>
      </c>
    </row>
    <row r="33" spans="1:12" s="3" customFormat="1" ht="14.25" customHeight="1">
      <c r="A33" s="192">
        <f t="shared" si="2"/>
        <v>23</v>
      </c>
      <c r="B33" s="143"/>
      <c r="C33" s="158"/>
      <c r="D33" s="165"/>
      <c r="E33" s="163"/>
      <c r="F33" s="164"/>
      <c r="G33" s="164"/>
      <c r="H33" s="164"/>
      <c r="I33" s="164"/>
      <c r="J33" s="164"/>
      <c r="K33" s="88">
        <f t="shared" si="0"/>
        <v>0</v>
      </c>
      <c r="L33" s="28">
        <f t="shared" si="1"/>
        <v>0</v>
      </c>
    </row>
    <row r="34" spans="1:12" s="3" customFormat="1" ht="14.25" customHeight="1">
      <c r="A34" s="192">
        <f t="shared" si="2"/>
        <v>24</v>
      </c>
      <c r="B34" s="227"/>
      <c r="C34" s="269"/>
      <c r="D34" s="273"/>
      <c r="E34" s="270"/>
      <c r="F34" s="164"/>
      <c r="G34" s="164"/>
      <c r="H34" s="164"/>
      <c r="I34" s="164"/>
      <c r="J34" s="164"/>
      <c r="K34" s="88">
        <f t="shared" si="0"/>
        <v>0</v>
      </c>
      <c r="L34" s="28">
        <f t="shared" si="1"/>
        <v>0</v>
      </c>
    </row>
    <row r="35" spans="1:12" s="3" customFormat="1" ht="14.25" customHeight="1" thickBot="1">
      <c r="A35" s="192">
        <f t="shared" si="2"/>
        <v>25</v>
      </c>
      <c r="B35" s="150"/>
      <c r="C35" s="236"/>
      <c r="D35" s="171"/>
      <c r="E35" s="172"/>
      <c r="F35" s="173"/>
      <c r="G35" s="173"/>
      <c r="H35" s="173"/>
      <c r="I35" s="173"/>
      <c r="J35" s="173"/>
      <c r="K35" s="89">
        <f t="shared" si="0"/>
        <v>0</v>
      </c>
      <c r="L35" s="29">
        <f t="shared" si="1"/>
        <v>0</v>
      </c>
    </row>
    <row r="36" spans="2:3" ht="14.25" customHeight="1">
      <c r="B36" s="21"/>
      <c r="C36" s="35"/>
    </row>
    <row r="37" spans="2:3" ht="12.75">
      <c r="B37" s="22"/>
      <c r="C37" s="36"/>
    </row>
    <row r="38" spans="2:3" ht="12.75">
      <c r="B38" s="22"/>
      <c r="C38" s="36"/>
    </row>
    <row r="39" spans="2:3" ht="12.75">
      <c r="B39" s="22"/>
      <c r="C39" s="36"/>
    </row>
    <row r="40" spans="2:3" ht="12.75">
      <c r="B40" s="22"/>
      <c r="C40" s="36"/>
    </row>
    <row r="41" spans="2:3" ht="12.75">
      <c r="B41" s="22"/>
      <c r="C41" s="36"/>
    </row>
    <row r="42" spans="2:3" ht="12.75">
      <c r="B42" s="22"/>
      <c r="C42" s="36"/>
    </row>
    <row r="43" spans="2:3" ht="12.75">
      <c r="B43" s="22"/>
      <c r="C43" s="36"/>
    </row>
    <row r="44" spans="2:3" ht="12.75">
      <c r="B44" s="22"/>
      <c r="C44" s="36"/>
    </row>
    <row r="45" spans="2:3" ht="12.75">
      <c r="B45" s="22"/>
      <c r="C45" s="36"/>
    </row>
    <row r="46" spans="2:3" ht="12.75">
      <c r="B46" s="22"/>
      <c r="C46" s="36"/>
    </row>
    <row r="47" spans="2:3" ht="12.75">
      <c r="B47" s="22"/>
      <c r="C47" s="36"/>
    </row>
    <row r="48" spans="2:3" ht="12.75">
      <c r="B48" s="22"/>
      <c r="C48" s="36"/>
    </row>
    <row r="49" spans="2:3" ht="12.75">
      <c r="B49" s="22"/>
      <c r="C49" s="36"/>
    </row>
    <row r="50" spans="2:3" ht="12.75">
      <c r="B50" s="22"/>
      <c r="C50" s="36"/>
    </row>
    <row r="51" spans="2:3" ht="12.75">
      <c r="B51" s="22"/>
      <c r="C51" s="36"/>
    </row>
    <row r="52" spans="2:3" ht="12.75">
      <c r="B52" s="22"/>
      <c r="C52" s="36"/>
    </row>
    <row r="53" spans="2:3" ht="12.75">
      <c r="B53" s="22"/>
      <c r="C53" s="36"/>
    </row>
    <row r="54" spans="2:3" ht="12.75">
      <c r="B54" s="22"/>
      <c r="C54" s="36"/>
    </row>
    <row r="55" spans="2:3" ht="12.75">
      <c r="B55" s="22"/>
      <c r="C55" s="36"/>
    </row>
    <row r="56" spans="2:3" ht="12.75">
      <c r="B56" s="22"/>
      <c r="C56" s="36"/>
    </row>
    <row r="57" spans="2:3" ht="12.75">
      <c r="B57" s="22"/>
      <c r="C57" s="36"/>
    </row>
    <row r="58" spans="2:3" ht="12.75">
      <c r="B58" s="22"/>
      <c r="C58" s="36"/>
    </row>
    <row r="59" spans="2:3" ht="12.75">
      <c r="B59" s="22"/>
      <c r="C59" s="36"/>
    </row>
    <row r="60" spans="2:3" ht="12.75">
      <c r="B60" s="22"/>
      <c r="C60" s="36"/>
    </row>
    <row r="61" spans="2:3" ht="12.75">
      <c r="B61" s="22"/>
      <c r="C61" s="36"/>
    </row>
    <row r="62" spans="2:3" ht="12.75">
      <c r="B62" s="22"/>
      <c r="C62" s="36"/>
    </row>
    <row r="63" spans="2:3" ht="12.75">
      <c r="B63" s="22"/>
      <c r="C63" s="36"/>
    </row>
    <row r="64" spans="2:3" ht="12.75">
      <c r="B64" s="22"/>
      <c r="C64" s="36"/>
    </row>
    <row r="65" spans="2:3" ht="12.75">
      <c r="B65" s="22"/>
      <c r="C65" s="36"/>
    </row>
    <row r="66" spans="2:3" ht="12.75">
      <c r="B66" s="22"/>
      <c r="C66" s="36"/>
    </row>
    <row r="67" spans="2:3" ht="12.75">
      <c r="B67" s="22"/>
      <c r="C67" s="36"/>
    </row>
    <row r="68" spans="2:3" ht="12.75">
      <c r="B68" s="22"/>
      <c r="C68" s="36"/>
    </row>
    <row r="69" spans="2:3" ht="12.75">
      <c r="B69" s="22"/>
      <c r="C69" s="36"/>
    </row>
    <row r="70" spans="2:3" ht="12.75">
      <c r="B70" s="22"/>
      <c r="C70" s="36"/>
    </row>
    <row r="71" spans="2:3" ht="12.75">
      <c r="B71" s="22"/>
      <c r="C71" s="36"/>
    </row>
    <row r="72" spans="2:3" ht="12.75">
      <c r="B72" s="22"/>
      <c r="C72" s="36"/>
    </row>
    <row r="73" spans="2:3" ht="12.75">
      <c r="B73" s="22"/>
      <c r="C73" s="36"/>
    </row>
    <row r="74" spans="2:3" ht="12.75">
      <c r="B74" s="22"/>
      <c r="C74" s="36"/>
    </row>
    <row r="75" spans="2:3" ht="12.75">
      <c r="B75" s="22"/>
      <c r="C75" s="36"/>
    </row>
    <row r="76" spans="2:3" ht="12.75">
      <c r="B76" s="22"/>
      <c r="C76" s="36"/>
    </row>
    <row r="77" spans="2:3" ht="12.75">
      <c r="B77" s="22"/>
      <c r="C77" s="36"/>
    </row>
    <row r="78" spans="2:3" ht="12.75">
      <c r="B78" s="22"/>
      <c r="C78" s="36"/>
    </row>
    <row r="79" spans="2:3" ht="12.75">
      <c r="B79" s="22"/>
      <c r="C79" s="36"/>
    </row>
  </sheetData>
  <sheetProtection/>
  <mergeCells count="13">
    <mergeCell ref="D7:J7"/>
    <mergeCell ref="K7:K8"/>
    <mergeCell ref="L7:L8"/>
    <mergeCell ref="M7:M8"/>
    <mergeCell ref="N7:N8"/>
    <mergeCell ref="O7:O8"/>
    <mergeCell ref="P7:P8"/>
    <mergeCell ref="A1:L1"/>
    <mergeCell ref="A4:L4"/>
    <mergeCell ref="A6:L6"/>
    <mergeCell ref="A7:A8"/>
    <mergeCell ref="B7:B8"/>
    <mergeCell ref="C7:C8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O79"/>
  <sheetViews>
    <sheetView zoomScalePageLayoutView="0" workbookViewId="0" topLeftCell="A16">
      <selection activeCell="C27" sqref="C27"/>
    </sheetView>
  </sheetViews>
  <sheetFormatPr defaultColWidth="9.140625" defaultRowHeight="12.75"/>
  <cols>
    <col min="1" max="1" width="5.28125" style="2" customWidth="1"/>
    <col min="2" max="2" width="25.7109375" style="18" bestFit="1" customWidth="1"/>
    <col min="3" max="3" width="14.8515625" style="37" customWidth="1"/>
    <col min="4" max="4" width="4.8515625" style="37" bestFit="1" customWidth="1"/>
    <col min="5" max="5" width="9.7109375" style="2" customWidth="1"/>
    <col min="6" max="10" width="9.8515625" style="2" customWidth="1"/>
    <col min="11" max="11" width="9.7109375" style="2" customWidth="1"/>
    <col min="12" max="13" width="10.7109375" style="2" customWidth="1"/>
    <col min="14" max="14" width="7.140625" style="2" customWidth="1"/>
    <col min="15" max="15" width="10.7109375" style="2" customWidth="1"/>
    <col min="16" max="16384" width="9.140625" style="2" customWidth="1"/>
  </cols>
  <sheetData>
    <row r="1" spans="1:15" ht="17.25">
      <c r="A1" s="368" t="s">
        <v>117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70"/>
      <c r="N1" s="240"/>
      <c r="O1" s="240"/>
    </row>
    <row r="2" spans="1:15" ht="5.25" customHeight="1">
      <c r="A2" s="9"/>
      <c r="B2" s="20"/>
      <c r="C2" s="20"/>
      <c r="D2" s="20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5.25" customHeight="1" thickBot="1">
      <c r="A3" s="9"/>
      <c r="B3" s="20"/>
      <c r="C3" s="20"/>
      <c r="D3" s="20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8" thickBot="1">
      <c r="A4" s="365" t="s">
        <v>92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7"/>
      <c r="N4" s="242"/>
      <c r="O4" s="242"/>
    </row>
    <row r="5" spans="1:15" ht="7.5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5.75" thickBot="1">
      <c r="A6" s="359" t="s">
        <v>91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1"/>
      <c r="N6" s="241"/>
      <c r="O6" s="241"/>
    </row>
    <row r="7" spans="1:15" ht="12.75" customHeight="1" thickBot="1">
      <c r="A7" s="384" t="s">
        <v>0</v>
      </c>
      <c r="B7" s="386" t="s">
        <v>4</v>
      </c>
      <c r="C7" s="386" t="s">
        <v>11</v>
      </c>
      <c r="D7" s="392" t="s">
        <v>90</v>
      </c>
      <c r="E7" s="388" t="s">
        <v>18</v>
      </c>
      <c r="F7" s="389"/>
      <c r="G7" s="389"/>
      <c r="H7" s="389"/>
      <c r="I7" s="389"/>
      <c r="J7" s="389"/>
      <c r="K7" s="389"/>
      <c r="L7" s="380" t="s">
        <v>23</v>
      </c>
      <c r="M7" s="382" t="s">
        <v>22</v>
      </c>
      <c r="N7" s="390" t="s">
        <v>90</v>
      </c>
      <c r="O7" s="390" t="s">
        <v>93</v>
      </c>
    </row>
    <row r="8" spans="1:15" ht="16.5" customHeight="1" thickBot="1">
      <c r="A8" s="385"/>
      <c r="B8" s="387"/>
      <c r="C8" s="387"/>
      <c r="D8" s="393"/>
      <c r="E8" s="6" t="s">
        <v>1</v>
      </c>
      <c r="F8" s="7" t="s">
        <v>7</v>
      </c>
      <c r="G8" s="238" t="s">
        <v>2</v>
      </c>
      <c r="H8" s="238" t="s">
        <v>8</v>
      </c>
      <c r="I8" s="238" t="s">
        <v>5</v>
      </c>
      <c r="J8" s="238" t="s">
        <v>3</v>
      </c>
      <c r="K8" s="238" t="s">
        <v>153</v>
      </c>
      <c r="L8" s="381"/>
      <c r="M8" s="383"/>
      <c r="N8" s="391"/>
      <c r="O8" s="391"/>
    </row>
    <row r="9" spans="1:15" s="3" customFormat="1" ht="14.25" customHeight="1">
      <c r="A9" s="191">
        <v>1</v>
      </c>
      <c r="B9" s="129" t="s">
        <v>37</v>
      </c>
      <c r="C9" s="235" t="s">
        <v>40</v>
      </c>
      <c r="D9" s="157">
        <v>5</v>
      </c>
      <c r="E9" s="247">
        <v>1092</v>
      </c>
      <c r="F9" s="160">
        <v>992</v>
      </c>
      <c r="G9" s="161">
        <v>1132</v>
      </c>
      <c r="H9" s="161"/>
      <c r="I9" s="161"/>
      <c r="J9" s="161"/>
      <c r="K9" s="161"/>
      <c r="L9" s="87">
        <f aca="true" t="shared" si="0" ref="L9:L35">+IF(ISERROR(SUM(LARGE(E9:K9,1),LARGE(E9:K9,2))),0,SUM(LARGE(E9:K9,1),LARGE(E9:K9,2)))</f>
        <v>2224</v>
      </c>
      <c r="M9" s="49">
        <f aca="true" t="shared" si="1" ref="M9:M35">L9/12</f>
        <v>185.33333333333334</v>
      </c>
      <c r="N9" s="243">
        <f aca="true" t="shared" si="2" ref="N9:N35">D9*12</f>
        <v>60</v>
      </c>
      <c r="O9" s="243">
        <f aca="true" t="shared" si="3" ref="O9:O35">N9+L9</f>
        <v>2284</v>
      </c>
    </row>
    <row r="10" spans="1:15" s="3" customFormat="1" ht="14.25" customHeight="1">
      <c r="A10" s="192">
        <f aca="true" t="shared" si="4" ref="A10:A35">A9+1</f>
        <v>2</v>
      </c>
      <c r="B10" s="136" t="s">
        <v>111</v>
      </c>
      <c r="C10" s="234" t="s">
        <v>68</v>
      </c>
      <c r="D10" s="156"/>
      <c r="E10" s="162">
        <v>1200</v>
      </c>
      <c r="F10" s="163">
        <v>928</v>
      </c>
      <c r="G10" s="164">
        <v>1038</v>
      </c>
      <c r="H10" s="164">
        <v>1027</v>
      </c>
      <c r="I10" s="164">
        <v>1074</v>
      </c>
      <c r="J10" s="164">
        <v>1064</v>
      </c>
      <c r="K10" s="164"/>
      <c r="L10" s="88">
        <f t="shared" si="0"/>
        <v>2274</v>
      </c>
      <c r="M10" s="28">
        <f t="shared" si="1"/>
        <v>189.5</v>
      </c>
      <c r="N10" s="244">
        <f t="shared" si="2"/>
        <v>0</v>
      </c>
      <c r="O10" s="244">
        <f t="shared" si="3"/>
        <v>2274</v>
      </c>
    </row>
    <row r="11" spans="1:15" s="3" customFormat="1" ht="14.25" customHeight="1">
      <c r="A11" s="192">
        <f t="shared" si="4"/>
        <v>3</v>
      </c>
      <c r="B11" s="143" t="s">
        <v>44</v>
      </c>
      <c r="C11" s="233" t="s">
        <v>40</v>
      </c>
      <c r="D11" s="158">
        <v>5</v>
      </c>
      <c r="E11" s="165">
        <v>1011</v>
      </c>
      <c r="F11" s="163">
        <v>1181</v>
      </c>
      <c r="G11" s="164">
        <v>1023</v>
      </c>
      <c r="H11" s="164"/>
      <c r="I11" s="164"/>
      <c r="J11" s="164"/>
      <c r="K11" s="164"/>
      <c r="L11" s="88">
        <f t="shared" si="0"/>
        <v>2204</v>
      </c>
      <c r="M11" s="28">
        <f t="shared" si="1"/>
        <v>183.66666666666666</v>
      </c>
      <c r="N11" s="244">
        <f t="shared" si="2"/>
        <v>60</v>
      </c>
      <c r="O11" s="244">
        <f t="shared" si="3"/>
        <v>2264</v>
      </c>
    </row>
    <row r="12" spans="1:15" s="3" customFormat="1" ht="14.25" customHeight="1">
      <c r="A12" s="192">
        <f t="shared" si="4"/>
        <v>4</v>
      </c>
      <c r="B12" s="143" t="s">
        <v>110</v>
      </c>
      <c r="C12" s="233"/>
      <c r="D12" s="158"/>
      <c r="E12" s="162">
        <v>1109</v>
      </c>
      <c r="F12" s="163">
        <v>1141</v>
      </c>
      <c r="G12" s="164">
        <v>1057</v>
      </c>
      <c r="H12" s="164"/>
      <c r="I12" s="164"/>
      <c r="J12" s="164"/>
      <c r="K12" s="164"/>
      <c r="L12" s="88">
        <f t="shared" si="0"/>
        <v>2250</v>
      </c>
      <c r="M12" s="28">
        <f t="shared" si="1"/>
        <v>187.5</v>
      </c>
      <c r="N12" s="244">
        <f t="shared" si="2"/>
        <v>0</v>
      </c>
      <c r="O12" s="244">
        <f t="shared" si="3"/>
        <v>2250</v>
      </c>
    </row>
    <row r="13" spans="1:15" s="3" customFormat="1" ht="14.25" customHeight="1">
      <c r="A13" s="192">
        <f t="shared" si="4"/>
        <v>5</v>
      </c>
      <c r="B13" s="136" t="s">
        <v>53</v>
      </c>
      <c r="C13" s="234" t="s">
        <v>39</v>
      </c>
      <c r="D13" s="156">
        <v>5</v>
      </c>
      <c r="E13" s="162">
        <v>1048</v>
      </c>
      <c r="F13" s="163">
        <v>1131</v>
      </c>
      <c r="G13" s="164">
        <v>933</v>
      </c>
      <c r="H13" s="164"/>
      <c r="I13" s="164"/>
      <c r="J13" s="164"/>
      <c r="K13" s="164"/>
      <c r="L13" s="88">
        <f t="shared" si="0"/>
        <v>2179</v>
      </c>
      <c r="M13" s="28">
        <f t="shared" si="1"/>
        <v>181.58333333333334</v>
      </c>
      <c r="N13" s="244">
        <f t="shared" si="2"/>
        <v>60</v>
      </c>
      <c r="O13" s="244">
        <f t="shared" si="3"/>
        <v>2239</v>
      </c>
    </row>
    <row r="14" spans="1:15" s="3" customFormat="1" ht="14.25" customHeight="1">
      <c r="A14" s="192">
        <f t="shared" si="4"/>
        <v>6</v>
      </c>
      <c r="B14" s="143" t="s">
        <v>51</v>
      </c>
      <c r="C14" s="233" t="s">
        <v>60</v>
      </c>
      <c r="D14" s="158">
        <v>5</v>
      </c>
      <c r="E14" s="162">
        <v>1135</v>
      </c>
      <c r="F14" s="163">
        <v>1020</v>
      </c>
      <c r="G14" s="164">
        <v>1005</v>
      </c>
      <c r="H14" s="164">
        <v>1037</v>
      </c>
      <c r="I14" s="164"/>
      <c r="J14" s="164"/>
      <c r="K14" s="164"/>
      <c r="L14" s="88">
        <f t="shared" si="0"/>
        <v>2172</v>
      </c>
      <c r="M14" s="28">
        <f t="shared" si="1"/>
        <v>181</v>
      </c>
      <c r="N14" s="244">
        <f t="shared" si="2"/>
        <v>60</v>
      </c>
      <c r="O14" s="244">
        <f t="shared" si="3"/>
        <v>2232</v>
      </c>
    </row>
    <row r="15" spans="1:15" s="3" customFormat="1" ht="14.25" customHeight="1">
      <c r="A15" s="192">
        <f t="shared" si="4"/>
        <v>7</v>
      </c>
      <c r="B15" s="143" t="s">
        <v>36</v>
      </c>
      <c r="C15" s="233" t="s">
        <v>39</v>
      </c>
      <c r="D15" s="158"/>
      <c r="E15" s="162">
        <v>1123</v>
      </c>
      <c r="F15" s="163">
        <v>983</v>
      </c>
      <c r="G15" s="164">
        <v>1059</v>
      </c>
      <c r="H15" s="164">
        <v>1010</v>
      </c>
      <c r="I15" s="164">
        <v>1099</v>
      </c>
      <c r="J15" s="164"/>
      <c r="K15" s="164"/>
      <c r="L15" s="88">
        <f t="shared" si="0"/>
        <v>2222</v>
      </c>
      <c r="M15" s="28">
        <f t="shared" si="1"/>
        <v>185.16666666666666</v>
      </c>
      <c r="N15" s="244">
        <f t="shared" si="2"/>
        <v>0</v>
      </c>
      <c r="O15" s="244">
        <f t="shared" si="3"/>
        <v>2222</v>
      </c>
    </row>
    <row r="16" spans="1:15" s="3" customFormat="1" ht="14.25" customHeight="1">
      <c r="A16" s="194">
        <f t="shared" si="4"/>
        <v>8</v>
      </c>
      <c r="B16" s="143" t="s">
        <v>98</v>
      </c>
      <c r="C16" s="233" t="s">
        <v>97</v>
      </c>
      <c r="D16" s="158"/>
      <c r="E16" s="162">
        <v>1011</v>
      </c>
      <c r="F16" s="163">
        <v>1180</v>
      </c>
      <c r="G16" s="164">
        <v>1034</v>
      </c>
      <c r="H16" s="164"/>
      <c r="I16" s="164"/>
      <c r="J16" s="164"/>
      <c r="K16" s="164"/>
      <c r="L16" s="88">
        <f t="shared" si="0"/>
        <v>2214</v>
      </c>
      <c r="M16" s="28">
        <f t="shared" si="1"/>
        <v>184.5</v>
      </c>
      <c r="N16" s="244">
        <f t="shared" si="2"/>
        <v>0</v>
      </c>
      <c r="O16" s="244">
        <f t="shared" si="3"/>
        <v>2214</v>
      </c>
    </row>
    <row r="17" spans="1:15" s="3" customFormat="1" ht="14.25" customHeight="1">
      <c r="A17" s="193">
        <f t="shared" si="4"/>
        <v>9</v>
      </c>
      <c r="B17" s="136" t="s">
        <v>54</v>
      </c>
      <c r="C17" s="234" t="s">
        <v>39</v>
      </c>
      <c r="D17" s="158"/>
      <c r="E17" s="289">
        <v>1058</v>
      </c>
      <c r="F17" s="167">
        <v>994</v>
      </c>
      <c r="G17" s="168">
        <v>968</v>
      </c>
      <c r="H17" s="168">
        <v>1070</v>
      </c>
      <c r="I17" s="168">
        <v>1061</v>
      </c>
      <c r="J17" s="168">
        <v>1066</v>
      </c>
      <c r="K17" s="168">
        <v>1134</v>
      </c>
      <c r="L17" s="90">
        <f t="shared" si="0"/>
        <v>2204</v>
      </c>
      <c r="M17" s="83">
        <f t="shared" si="1"/>
        <v>183.66666666666666</v>
      </c>
      <c r="N17" s="244">
        <f t="shared" si="2"/>
        <v>0</v>
      </c>
      <c r="O17" s="244">
        <f t="shared" si="3"/>
        <v>2204</v>
      </c>
    </row>
    <row r="18" spans="1:15" s="3" customFormat="1" ht="14.25" customHeight="1">
      <c r="A18" s="192">
        <f t="shared" si="4"/>
        <v>10</v>
      </c>
      <c r="B18" s="136" t="s">
        <v>113</v>
      </c>
      <c r="C18" s="234" t="s">
        <v>114</v>
      </c>
      <c r="D18" s="156">
        <v>5</v>
      </c>
      <c r="E18" s="162">
        <v>1062</v>
      </c>
      <c r="F18" s="163">
        <v>1033</v>
      </c>
      <c r="G18" s="164"/>
      <c r="H18" s="164"/>
      <c r="I18" s="164"/>
      <c r="J18" s="164"/>
      <c r="K18" s="164"/>
      <c r="L18" s="88">
        <f t="shared" si="0"/>
        <v>2095</v>
      </c>
      <c r="M18" s="28">
        <f t="shared" si="1"/>
        <v>174.58333333333334</v>
      </c>
      <c r="N18" s="244">
        <f t="shared" si="2"/>
        <v>60</v>
      </c>
      <c r="O18" s="244">
        <f t="shared" si="3"/>
        <v>2155</v>
      </c>
    </row>
    <row r="19" spans="1:15" s="3" customFormat="1" ht="14.25" customHeight="1">
      <c r="A19" s="192">
        <f t="shared" si="4"/>
        <v>11</v>
      </c>
      <c r="B19" s="136" t="s">
        <v>108</v>
      </c>
      <c r="C19" s="234" t="s">
        <v>72</v>
      </c>
      <c r="D19" s="156"/>
      <c r="E19" s="162">
        <v>1092</v>
      </c>
      <c r="F19" s="163">
        <v>1026</v>
      </c>
      <c r="G19" s="164">
        <v>1050</v>
      </c>
      <c r="H19" s="164">
        <v>976</v>
      </c>
      <c r="I19" s="164">
        <v>978</v>
      </c>
      <c r="J19" s="164"/>
      <c r="K19" s="164"/>
      <c r="L19" s="88">
        <f t="shared" si="0"/>
        <v>2142</v>
      </c>
      <c r="M19" s="28">
        <f t="shared" si="1"/>
        <v>178.5</v>
      </c>
      <c r="N19" s="244">
        <f t="shared" si="2"/>
        <v>0</v>
      </c>
      <c r="O19" s="244">
        <f t="shared" si="3"/>
        <v>2142</v>
      </c>
    </row>
    <row r="20" spans="1:15" s="3" customFormat="1" ht="14.25" customHeight="1">
      <c r="A20" s="192">
        <f t="shared" si="4"/>
        <v>12</v>
      </c>
      <c r="B20" s="136" t="s">
        <v>96</v>
      </c>
      <c r="C20" s="234" t="s">
        <v>97</v>
      </c>
      <c r="D20" s="156"/>
      <c r="E20" s="162">
        <v>969</v>
      </c>
      <c r="F20" s="163">
        <v>126</v>
      </c>
      <c r="G20" s="164">
        <v>1170</v>
      </c>
      <c r="H20" s="164"/>
      <c r="I20" s="164"/>
      <c r="J20" s="164"/>
      <c r="K20" s="164"/>
      <c r="L20" s="88">
        <f t="shared" si="0"/>
        <v>2139</v>
      </c>
      <c r="M20" s="28">
        <f t="shared" si="1"/>
        <v>178.25</v>
      </c>
      <c r="N20" s="244">
        <f t="shared" si="2"/>
        <v>0</v>
      </c>
      <c r="O20" s="244">
        <f t="shared" si="3"/>
        <v>2139</v>
      </c>
    </row>
    <row r="21" spans="1:15" s="3" customFormat="1" ht="14.25" customHeight="1">
      <c r="A21" s="192">
        <f t="shared" si="4"/>
        <v>13</v>
      </c>
      <c r="B21" s="136" t="s">
        <v>100</v>
      </c>
      <c r="C21" s="233" t="s">
        <v>101</v>
      </c>
      <c r="D21" s="158">
        <v>8</v>
      </c>
      <c r="E21" s="275">
        <v>1005</v>
      </c>
      <c r="F21" s="163">
        <v>1025</v>
      </c>
      <c r="G21" s="274"/>
      <c r="H21" s="257"/>
      <c r="I21" s="164"/>
      <c r="J21" s="163"/>
      <c r="K21" s="164"/>
      <c r="L21" s="88">
        <f t="shared" si="0"/>
        <v>2030</v>
      </c>
      <c r="M21" s="28">
        <f t="shared" si="1"/>
        <v>169.16666666666666</v>
      </c>
      <c r="N21" s="244">
        <f t="shared" si="2"/>
        <v>96</v>
      </c>
      <c r="O21" s="244">
        <f t="shared" si="3"/>
        <v>2126</v>
      </c>
    </row>
    <row r="22" spans="1:15" s="3" customFormat="1" ht="14.25" customHeight="1">
      <c r="A22" s="192">
        <f t="shared" si="4"/>
        <v>14</v>
      </c>
      <c r="B22" s="136" t="s">
        <v>112</v>
      </c>
      <c r="C22" s="234" t="s">
        <v>103</v>
      </c>
      <c r="D22" s="156">
        <v>10</v>
      </c>
      <c r="E22" s="162">
        <v>1057</v>
      </c>
      <c r="F22" s="254">
        <v>938</v>
      </c>
      <c r="G22" s="262">
        <v>931</v>
      </c>
      <c r="H22" s="255"/>
      <c r="I22" s="255"/>
      <c r="J22" s="255"/>
      <c r="K22" s="164"/>
      <c r="L22" s="88">
        <f t="shared" si="0"/>
        <v>1995</v>
      </c>
      <c r="M22" s="28">
        <f t="shared" si="1"/>
        <v>166.25</v>
      </c>
      <c r="N22" s="244">
        <f t="shared" si="2"/>
        <v>120</v>
      </c>
      <c r="O22" s="244">
        <f t="shared" si="3"/>
        <v>2115</v>
      </c>
    </row>
    <row r="23" spans="1:15" s="3" customFormat="1" ht="14.25" customHeight="1">
      <c r="A23" s="192">
        <f t="shared" si="4"/>
        <v>15</v>
      </c>
      <c r="B23" s="136" t="s">
        <v>61</v>
      </c>
      <c r="C23" s="234" t="s">
        <v>39</v>
      </c>
      <c r="D23" s="156"/>
      <c r="E23" s="162">
        <v>908</v>
      </c>
      <c r="F23" s="163">
        <v>1039</v>
      </c>
      <c r="G23" s="164">
        <v>1069</v>
      </c>
      <c r="H23" s="164">
        <v>1035</v>
      </c>
      <c r="I23" s="164">
        <v>1029</v>
      </c>
      <c r="J23" s="164">
        <v>988</v>
      </c>
      <c r="K23" s="164"/>
      <c r="L23" s="88">
        <f t="shared" si="0"/>
        <v>2108</v>
      </c>
      <c r="M23" s="28">
        <f t="shared" si="1"/>
        <v>175.66666666666666</v>
      </c>
      <c r="N23" s="244">
        <f t="shared" si="2"/>
        <v>0</v>
      </c>
      <c r="O23" s="244">
        <f t="shared" si="3"/>
        <v>2108</v>
      </c>
    </row>
    <row r="24" spans="1:15" s="3" customFormat="1" ht="14.25" customHeight="1">
      <c r="A24" s="246">
        <f t="shared" si="4"/>
        <v>16</v>
      </c>
      <c r="B24" s="136" t="s">
        <v>121</v>
      </c>
      <c r="C24" s="169" t="s">
        <v>125</v>
      </c>
      <c r="D24" s="156">
        <v>5</v>
      </c>
      <c r="E24" s="165">
        <v>992</v>
      </c>
      <c r="F24" s="163">
        <v>1041</v>
      </c>
      <c r="G24" s="164">
        <v>956</v>
      </c>
      <c r="H24" s="164">
        <v>956</v>
      </c>
      <c r="I24" s="164"/>
      <c r="J24" s="164"/>
      <c r="K24" s="164"/>
      <c r="L24" s="88">
        <f t="shared" si="0"/>
        <v>2033</v>
      </c>
      <c r="M24" s="28">
        <f t="shared" si="1"/>
        <v>169.41666666666666</v>
      </c>
      <c r="N24" s="244">
        <f t="shared" si="2"/>
        <v>60</v>
      </c>
      <c r="O24" s="244">
        <f t="shared" si="3"/>
        <v>2093</v>
      </c>
    </row>
    <row r="25" spans="1:15" s="3" customFormat="1" ht="14.25" customHeight="1">
      <c r="A25" s="193">
        <f t="shared" si="4"/>
        <v>17</v>
      </c>
      <c r="B25" s="143" t="s">
        <v>105</v>
      </c>
      <c r="C25" s="220" t="s">
        <v>106</v>
      </c>
      <c r="D25" s="158"/>
      <c r="E25" s="197">
        <v>991</v>
      </c>
      <c r="F25" s="167">
        <v>1078</v>
      </c>
      <c r="G25" s="168"/>
      <c r="H25" s="168"/>
      <c r="I25" s="168"/>
      <c r="J25" s="168"/>
      <c r="K25" s="168"/>
      <c r="L25" s="90">
        <f t="shared" si="0"/>
        <v>2069</v>
      </c>
      <c r="M25" s="83">
        <f t="shared" si="1"/>
        <v>172.41666666666666</v>
      </c>
      <c r="N25" s="244">
        <f t="shared" si="2"/>
        <v>0</v>
      </c>
      <c r="O25" s="244">
        <f t="shared" si="3"/>
        <v>2069</v>
      </c>
    </row>
    <row r="26" spans="1:15" s="3" customFormat="1" ht="14.25" customHeight="1">
      <c r="A26" s="192">
        <f t="shared" si="4"/>
        <v>18</v>
      </c>
      <c r="B26" s="143" t="s">
        <v>102</v>
      </c>
      <c r="C26" s="220" t="s">
        <v>103</v>
      </c>
      <c r="D26" s="158">
        <v>13</v>
      </c>
      <c r="E26" s="162">
        <v>900</v>
      </c>
      <c r="F26" s="163">
        <v>926</v>
      </c>
      <c r="G26" s="164">
        <v>987</v>
      </c>
      <c r="H26" s="164"/>
      <c r="I26" s="164"/>
      <c r="J26" s="164"/>
      <c r="K26" s="164"/>
      <c r="L26" s="88">
        <f t="shared" si="0"/>
        <v>1913</v>
      </c>
      <c r="M26" s="28">
        <f t="shared" si="1"/>
        <v>159.41666666666666</v>
      </c>
      <c r="N26" s="244">
        <f t="shared" si="2"/>
        <v>156</v>
      </c>
      <c r="O26" s="244">
        <f t="shared" si="3"/>
        <v>2069</v>
      </c>
    </row>
    <row r="27" spans="1:15" s="3" customFormat="1" ht="14.25" customHeight="1">
      <c r="A27" s="192">
        <f t="shared" si="4"/>
        <v>19</v>
      </c>
      <c r="B27" s="143" t="s">
        <v>104</v>
      </c>
      <c r="C27" s="220" t="s">
        <v>72</v>
      </c>
      <c r="D27" s="158">
        <v>5</v>
      </c>
      <c r="E27" s="162">
        <v>991</v>
      </c>
      <c r="F27" s="163">
        <v>1013</v>
      </c>
      <c r="G27" s="163"/>
      <c r="H27" s="164"/>
      <c r="I27" s="164"/>
      <c r="J27" s="164"/>
      <c r="K27" s="164"/>
      <c r="L27" s="88">
        <f t="shared" si="0"/>
        <v>2004</v>
      </c>
      <c r="M27" s="28">
        <f t="shared" si="1"/>
        <v>167</v>
      </c>
      <c r="N27" s="244">
        <f t="shared" si="2"/>
        <v>60</v>
      </c>
      <c r="O27" s="244">
        <f t="shared" si="3"/>
        <v>2064</v>
      </c>
    </row>
    <row r="28" spans="1:15" s="3" customFormat="1" ht="14.25" customHeight="1">
      <c r="A28" s="192">
        <f t="shared" si="4"/>
        <v>20</v>
      </c>
      <c r="B28" s="143" t="s">
        <v>104</v>
      </c>
      <c r="C28" s="220" t="s">
        <v>89</v>
      </c>
      <c r="D28" s="158"/>
      <c r="E28" s="165">
        <v>991</v>
      </c>
      <c r="F28" s="163">
        <v>1013</v>
      </c>
      <c r="G28" s="164">
        <v>957</v>
      </c>
      <c r="H28" s="164"/>
      <c r="I28" s="164"/>
      <c r="J28" s="164"/>
      <c r="K28" s="164"/>
      <c r="L28" s="88">
        <f t="shared" si="0"/>
        <v>2004</v>
      </c>
      <c r="M28" s="28">
        <f t="shared" si="1"/>
        <v>167</v>
      </c>
      <c r="N28" s="244">
        <f t="shared" si="2"/>
        <v>0</v>
      </c>
      <c r="O28" s="244">
        <f t="shared" si="3"/>
        <v>2004</v>
      </c>
    </row>
    <row r="29" spans="1:15" s="3" customFormat="1" ht="14.25" customHeight="1">
      <c r="A29" s="192">
        <f t="shared" si="4"/>
        <v>21</v>
      </c>
      <c r="B29" s="143" t="s">
        <v>107</v>
      </c>
      <c r="C29" s="220"/>
      <c r="D29" s="158"/>
      <c r="E29" s="162">
        <v>925</v>
      </c>
      <c r="F29" s="163">
        <v>939</v>
      </c>
      <c r="G29" s="164">
        <v>1039</v>
      </c>
      <c r="H29" s="164"/>
      <c r="I29" s="164"/>
      <c r="J29" s="164"/>
      <c r="K29" s="164"/>
      <c r="L29" s="88">
        <f t="shared" si="0"/>
        <v>1978</v>
      </c>
      <c r="M29" s="28">
        <f t="shared" si="1"/>
        <v>164.83333333333334</v>
      </c>
      <c r="N29" s="244">
        <f t="shared" si="2"/>
        <v>0</v>
      </c>
      <c r="O29" s="244">
        <f t="shared" si="3"/>
        <v>1978</v>
      </c>
    </row>
    <row r="30" spans="1:15" s="3" customFormat="1" ht="14.25" customHeight="1">
      <c r="A30" s="192">
        <f t="shared" si="4"/>
        <v>22</v>
      </c>
      <c r="B30" s="143" t="s">
        <v>109</v>
      </c>
      <c r="C30" s="220" t="s">
        <v>106</v>
      </c>
      <c r="D30" s="158"/>
      <c r="E30" s="162">
        <v>972</v>
      </c>
      <c r="F30" s="163">
        <v>981</v>
      </c>
      <c r="G30" s="164"/>
      <c r="H30" s="164"/>
      <c r="I30" s="164"/>
      <c r="J30" s="164"/>
      <c r="K30" s="164"/>
      <c r="L30" s="88">
        <f t="shared" si="0"/>
        <v>1953</v>
      </c>
      <c r="M30" s="28">
        <f t="shared" si="1"/>
        <v>162.75</v>
      </c>
      <c r="N30" s="244">
        <f t="shared" si="2"/>
        <v>0</v>
      </c>
      <c r="O30" s="244">
        <f t="shared" si="3"/>
        <v>1953</v>
      </c>
    </row>
    <row r="31" spans="1:15" s="3" customFormat="1" ht="14.25" customHeight="1">
      <c r="A31" s="192">
        <f t="shared" si="4"/>
        <v>23</v>
      </c>
      <c r="B31" s="143" t="s">
        <v>116</v>
      </c>
      <c r="C31" s="220" t="s">
        <v>95</v>
      </c>
      <c r="D31" s="158"/>
      <c r="E31" s="162">
        <v>962</v>
      </c>
      <c r="F31" s="163">
        <v>984</v>
      </c>
      <c r="G31" s="164"/>
      <c r="H31" s="164"/>
      <c r="I31" s="164"/>
      <c r="J31" s="164"/>
      <c r="K31" s="164"/>
      <c r="L31" s="88">
        <f t="shared" si="0"/>
        <v>1946</v>
      </c>
      <c r="M31" s="28">
        <f t="shared" si="1"/>
        <v>162.16666666666666</v>
      </c>
      <c r="N31" s="244">
        <f t="shared" si="2"/>
        <v>0</v>
      </c>
      <c r="O31" s="244">
        <f t="shared" si="3"/>
        <v>1946</v>
      </c>
    </row>
    <row r="32" spans="1:15" s="3" customFormat="1" ht="14.25" customHeight="1">
      <c r="A32" s="192">
        <f t="shared" si="4"/>
        <v>24</v>
      </c>
      <c r="B32" s="143" t="s">
        <v>115</v>
      </c>
      <c r="C32" s="220" t="s">
        <v>84</v>
      </c>
      <c r="D32" s="158"/>
      <c r="E32" s="162">
        <v>1027</v>
      </c>
      <c r="F32" s="163">
        <v>907</v>
      </c>
      <c r="G32" s="164"/>
      <c r="H32" s="164"/>
      <c r="I32" s="164"/>
      <c r="J32" s="164"/>
      <c r="K32" s="164"/>
      <c r="L32" s="88">
        <f t="shared" si="0"/>
        <v>1934</v>
      </c>
      <c r="M32" s="28">
        <f t="shared" si="1"/>
        <v>161.16666666666666</v>
      </c>
      <c r="N32" s="244">
        <f t="shared" si="2"/>
        <v>0</v>
      </c>
      <c r="O32" s="244">
        <f t="shared" si="3"/>
        <v>1934</v>
      </c>
    </row>
    <row r="33" spans="1:15" s="3" customFormat="1" ht="14.25" customHeight="1">
      <c r="A33" s="192">
        <f t="shared" si="4"/>
        <v>25</v>
      </c>
      <c r="B33" s="143" t="s">
        <v>94</v>
      </c>
      <c r="C33" s="158" t="s">
        <v>95</v>
      </c>
      <c r="D33" s="233">
        <v>8</v>
      </c>
      <c r="E33" s="165"/>
      <c r="F33" s="163"/>
      <c r="G33" s="164"/>
      <c r="H33" s="164"/>
      <c r="I33" s="164"/>
      <c r="J33" s="164"/>
      <c r="K33" s="164"/>
      <c r="L33" s="88">
        <f t="shared" si="0"/>
        <v>0</v>
      </c>
      <c r="M33" s="28">
        <f t="shared" si="1"/>
        <v>0</v>
      </c>
      <c r="N33" s="244">
        <f t="shared" si="2"/>
        <v>96</v>
      </c>
      <c r="O33" s="244">
        <f t="shared" si="3"/>
        <v>96</v>
      </c>
    </row>
    <row r="34" spans="1:15" s="3" customFormat="1" ht="14.25" customHeight="1">
      <c r="A34" s="192">
        <f t="shared" si="4"/>
        <v>26</v>
      </c>
      <c r="B34" s="227" t="s">
        <v>99</v>
      </c>
      <c r="C34" s="269" t="s">
        <v>66</v>
      </c>
      <c r="D34" s="156">
        <v>5</v>
      </c>
      <c r="E34" s="273"/>
      <c r="F34" s="270"/>
      <c r="G34" s="164"/>
      <c r="H34" s="164"/>
      <c r="I34" s="164"/>
      <c r="J34" s="164"/>
      <c r="K34" s="164"/>
      <c r="L34" s="88">
        <f t="shared" si="0"/>
        <v>0</v>
      </c>
      <c r="M34" s="28">
        <f t="shared" si="1"/>
        <v>0</v>
      </c>
      <c r="N34" s="244">
        <f t="shared" si="2"/>
        <v>60</v>
      </c>
      <c r="O34" s="244">
        <f t="shared" si="3"/>
        <v>60</v>
      </c>
    </row>
    <row r="35" spans="1:15" s="3" customFormat="1" ht="14.25" customHeight="1" thickBot="1">
      <c r="A35" s="192">
        <f t="shared" si="4"/>
        <v>27</v>
      </c>
      <c r="B35" s="150"/>
      <c r="C35" s="236"/>
      <c r="D35" s="159"/>
      <c r="E35" s="171"/>
      <c r="F35" s="172"/>
      <c r="G35" s="173"/>
      <c r="H35" s="173"/>
      <c r="I35" s="173"/>
      <c r="J35" s="173"/>
      <c r="K35" s="173"/>
      <c r="L35" s="89">
        <f t="shared" si="0"/>
        <v>0</v>
      </c>
      <c r="M35" s="29">
        <f t="shared" si="1"/>
        <v>0</v>
      </c>
      <c r="N35" s="245">
        <f t="shared" si="2"/>
        <v>0</v>
      </c>
      <c r="O35" s="245">
        <f t="shared" si="3"/>
        <v>0</v>
      </c>
    </row>
    <row r="36" spans="2:4" ht="14.25" customHeight="1">
      <c r="B36" s="21"/>
      <c r="C36" s="35"/>
      <c r="D36" s="35"/>
    </row>
    <row r="37" spans="2:4" ht="12.75">
      <c r="B37" s="22"/>
      <c r="C37" s="36"/>
      <c r="D37" s="36"/>
    </row>
    <row r="38" spans="2:4" ht="12.75">
      <c r="B38" s="22"/>
      <c r="C38" s="36"/>
      <c r="D38" s="36"/>
    </row>
    <row r="39" spans="2:4" ht="12.75">
      <c r="B39" s="22"/>
      <c r="C39" s="36"/>
      <c r="D39" s="36"/>
    </row>
    <row r="40" spans="2:4" ht="12.75">
      <c r="B40" s="22"/>
      <c r="C40" s="36"/>
      <c r="D40" s="36"/>
    </row>
    <row r="41" spans="2:4" ht="12.75">
      <c r="B41" s="22"/>
      <c r="C41" s="36"/>
      <c r="D41" s="36"/>
    </row>
    <row r="42" spans="2:4" ht="12.75">
      <c r="B42" s="22"/>
      <c r="C42" s="36"/>
      <c r="D42" s="36"/>
    </row>
    <row r="43" spans="2:4" ht="12.75">
      <c r="B43" s="22"/>
      <c r="C43" s="36"/>
      <c r="D43" s="36"/>
    </row>
    <row r="44" spans="2:4" ht="12.75">
      <c r="B44" s="22"/>
      <c r="C44" s="36"/>
      <c r="D44" s="36"/>
    </row>
    <row r="45" spans="2:4" ht="12.75">
      <c r="B45" s="22"/>
      <c r="C45" s="36"/>
      <c r="D45" s="36"/>
    </row>
    <row r="46" spans="2:4" ht="12.75">
      <c r="B46" s="22"/>
      <c r="C46" s="36"/>
      <c r="D46" s="36"/>
    </row>
    <row r="47" spans="2:4" ht="12.75">
      <c r="B47" s="22"/>
      <c r="C47" s="36"/>
      <c r="D47" s="36"/>
    </row>
    <row r="48" spans="2:4" ht="12.75">
      <c r="B48" s="22"/>
      <c r="C48" s="36"/>
      <c r="D48" s="36"/>
    </row>
    <row r="49" spans="2:4" ht="12.75">
      <c r="B49" s="22"/>
      <c r="C49" s="36"/>
      <c r="D49" s="36"/>
    </row>
    <row r="50" spans="2:4" ht="12.75">
      <c r="B50" s="22"/>
      <c r="C50" s="36"/>
      <c r="D50" s="36"/>
    </row>
    <row r="51" spans="2:4" ht="12.75">
      <c r="B51" s="22"/>
      <c r="C51" s="36"/>
      <c r="D51" s="36"/>
    </row>
    <row r="52" spans="2:4" ht="12.75">
      <c r="B52" s="22"/>
      <c r="C52" s="36"/>
      <c r="D52" s="36"/>
    </row>
    <row r="53" spans="2:4" ht="12.75">
      <c r="B53" s="22"/>
      <c r="C53" s="36"/>
      <c r="D53" s="36"/>
    </row>
    <row r="54" spans="2:4" ht="12.75">
      <c r="B54" s="22"/>
      <c r="C54" s="36"/>
      <c r="D54" s="36"/>
    </row>
    <row r="55" spans="2:4" ht="12.75">
      <c r="B55" s="22"/>
      <c r="C55" s="36"/>
      <c r="D55" s="36"/>
    </row>
    <row r="56" spans="2:4" ht="12.75">
      <c r="B56" s="22"/>
      <c r="C56" s="36"/>
      <c r="D56" s="36"/>
    </row>
    <row r="57" spans="2:4" ht="12.75">
      <c r="B57" s="22"/>
      <c r="C57" s="36"/>
      <c r="D57" s="36"/>
    </row>
    <row r="58" spans="2:4" ht="12.75">
      <c r="B58" s="22"/>
      <c r="C58" s="36"/>
      <c r="D58" s="36"/>
    </row>
    <row r="59" spans="2:4" ht="12.75">
      <c r="B59" s="22"/>
      <c r="C59" s="36"/>
      <c r="D59" s="36"/>
    </row>
    <row r="60" spans="2:4" ht="12.75">
      <c r="B60" s="22"/>
      <c r="C60" s="36"/>
      <c r="D60" s="36"/>
    </row>
    <row r="61" spans="2:4" ht="12.75">
      <c r="B61" s="22"/>
      <c r="C61" s="36"/>
      <c r="D61" s="36"/>
    </row>
    <row r="62" spans="2:4" ht="12.75">
      <c r="B62" s="22"/>
      <c r="C62" s="36"/>
      <c r="D62" s="36"/>
    </row>
    <row r="63" spans="2:4" ht="12.75">
      <c r="B63" s="22"/>
      <c r="C63" s="36"/>
      <c r="D63" s="36"/>
    </row>
    <row r="64" spans="2:4" ht="12.75">
      <c r="B64" s="22"/>
      <c r="C64" s="36"/>
      <c r="D64" s="36"/>
    </row>
    <row r="65" spans="2:4" ht="12.75">
      <c r="B65" s="22"/>
      <c r="C65" s="36"/>
      <c r="D65" s="36"/>
    </row>
    <row r="66" spans="2:4" ht="12.75">
      <c r="B66" s="22"/>
      <c r="C66" s="36"/>
      <c r="D66" s="36"/>
    </row>
    <row r="67" spans="2:4" ht="12.75">
      <c r="B67" s="22"/>
      <c r="C67" s="36"/>
      <c r="D67" s="36"/>
    </row>
    <row r="68" spans="2:4" ht="12.75">
      <c r="B68" s="22"/>
      <c r="C68" s="36"/>
      <c r="D68" s="36"/>
    </row>
    <row r="69" spans="2:4" ht="12.75">
      <c r="B69" s="22"/>
      <c r="C69" s="36"/>
      <c r="D69" s="36"/>
    </row>
    <row r="70" spans="2:4" ht="12.75">
      <c r="B70" s="22"/>
      <c r="C70" s="36"/>
      <c r="D70" s="36"/>
    </row>
    <row r="71" spans="2:4" ht="12.75">
      <c r="B71" s="22"/>
      <c r="C71" s="36"/>
      <c r="D71" s="36"/>
    </row>
    <row r="72" spans="2:4" ht="12.75">
      <c r="B72" s="22"/>
      <c r="C72" s="36"/>
      <c r="D72" s="36"/>
    </row>
    <row r="73" spans="2:4" ht="12.75">
      <c r="B73" s="22"/>
      <c r="C73" s="36"/>
      <c r="D73" s="36"/>
    </row>
    <row r="74" spans="2:4" ht="12.75">
      <c r="B74" s="22"/>
      <c r="C74" s="36"/>
      <c r="D74" s="36"/>
    </row>
    <row r="75" spans="2:4" ht="12.75">
      <c r="B75" s="22"/>
      <c r="C75" s="36"/>
      <c r="D75" s="36"/>
    </row>
    <row r="76" spans="2:4" ht="12.75">
      <c r="B76" s="22"/>
      <c r="C76" s="36"/>
      <c r="D76" s="36"/>
    </row>
    <row r="77" spans="2:4" ht="12.75">
      <c r="B77" s="22"/>
      <c r="C77" s="36"/>
      <c r="D77" s="36"/>
    </row>
    <row r="78" spans="2:4" ht="12.75">
      <c r="B78" s="22"/>
      <c r="C78" s="36"/>
      <c r="D78" s="36"/>
    </row>
    <row r="79" spans="2:4" ht="12.75">
      <c r="B79" s="22"/>
      <c r="C79" s="36"/>
      <c r="D79" s="36"/>
    </row>
  </sheetData>
  <sheetProtection/>
  <mergeCells count="12">
    <mergeCell ref="E7:K7"/>
    <mergeCell ref="L7:L8"/>
    <mergeCell ref="N7:N8"/>
    <mergeCell ref="O7:O8"/>
    <mergeCell ref="M7:M8"/>
    <mergeCell ref="D7:D8"/>
    <mergeCell ref="A1:M1"/>
    <mergeCell ref="A4:M4"/>
    <mergeCell ref="A6:M6"/>
    <mergeCell ref="A7:A8"/>
    <mergeCell ref="B7:B8"/>
    <mergeCell ref="C7:C8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O56"/>
  <sheetViews>
    <sheetView zoomScalePageLayoutView="0" workbookViewId="0" topLeftCell="A1">
      <selection activeCell="H17" sqref="H16:H17"/>
    </sheetView>
  </sheetViews>
  <sheetFormatPr defaultColWidth="9.140625" defaultRowHeight="12.75"/>
  <cols>
    <col min="1" max="1" width="5.28125" style="2" customWidth="1"/>
    <col min="2" max="2" width="25.7109375" style="18" bestFit="1" customWidth="1"/>
    <col min="3" max="3" width="14.8515625" style="37" customWidth="1"/>
    <col min="4" max="4" width="4.8515625" style="37" bestFit="1" customWidth="1"/>
    <col min="5" max="5" width="9.7109375" style="2" customWidth="1"/>
    <col min="6" max="10" width="9.8515625" style="2" customWidth="1"/>
    <col min="11" max="11" width="9.7109375" style="2" customWidth="1"/>
    <col min="12" max="13" width="10.7109375" style="2" customWidth="1"/>
    <col min="14" max="14" width="7.140625" style="2" customWidth="1"/>
    <col min="15" max="15" width="10.7109375" style="2" customWidth="1"/>
    <col min="16" max="16384" width="9.140625" style="2" customWidth="1"/>
  </cols>
  <sheetData>
    <row r="1" spans="1:15" ht="17.25">
      <c r="A1" s="368" t="s">
        <v>117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70"/>
      <c r="N1" s="240"/>
      <c r="O1" s="240"/>
    </row>
    <row r="2" spans="1:15" ht="5.25" customHeight="1">
      <c r="A2" s="9"/>
      <c r="B2" s="20"/>
      <c r="C2" s="20"/>
      <c r="D2" s="20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5.25" customHeight="1" thickBot="1">
      <c r="A3" s="9"/>
      <c r="B3" s="20"/>
      <c r="C3" s="20"/>
      <c r="D3" s="20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8" thickBot="1">
      <c r="A4" s="365" t="s">
        <v>92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7"/>
      <c r="N4" s="242"/>
      <c r="O4" s="242"/>
    </row>
    <row r="5" spans="1:15" ht="7.5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5.75" thickBot="1">
      <c r="A6" s="359" t="s">
        <v>212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1"/>
      <c r="N6" s="241"/>
      <c r="O6" s="241"/>
    </row>
    <row r="7" spans="1:15" ht="12.75" customHeight="1" thickBot="1">
      <c r="A7" s="384" t="s">
        <v>0</v>
      </c>
      <c r="B7" s="386" t="s">
        <v>4</v>
      </c>
      <c r="C7" s="386" t="s">
        <v>11</v>
      </c>
      <c r="D7" s="392" t="s">
        <v>90</v>
      </c>
      <c r="E7" s="388" t="s">
        <v>18</v>
      </c>
      <c r="F7" s="389"/>
      <c r="G7" s="389"/>
      <c r="H7" s="389"/>
      <c r="I7" s="389"/>
      <c r="J7" s="389"/>
      <c r="K7" s="389"/>
      <c r="L7" s="380" t="s">
        <v>23</v>
      </c>
      <c r="M7" s="382" t="s">
        <v>22</v>
      </c>
      <c r="N7" s="390" t="s">
        <v>90</v>
      </c>
      <c r="O7" s="390" t="s">
        <v>93</v>
      </c>
    </row>
    <row r="8" spans="1:15" ht="16.5" customHeight="1" thickBot="1">
      <c r="A8" s="385"/>
      <c r="B8" s="387"/>
      <c r="C8" s="387"/>
      <c r="D8" s="393"/>
      <c r="E8" s="6" t="s">
        <v>1</v>
      </c>
      <c r="F8" s="7" t="s">
        <v>7</v>
      </c>
      <c r="G8" s="238" t="s">
        <v>2</v>
      </c>
      <c r="H8" s="238" t="s">
        <v>8</v>
      </c>
      <c r="I8" s="238" t="s">
        <v>5</v>
      </c>
      <c r="J8" s="238" t="s">
        <v>3</v>
      </c>
      <c r="K8" s="238" t="s">
        <v>153</v>
      </c>
      <c r="L8" s="381"/>
      <c r="M8" s="383"/>
      <c r="N8" s="391"/>
      <c r="O8" s="391"/>
    </row>
    <row r="9" spans="1:15" s="3" customFormat="1" ht="14.25" customHeight="1">
      <c r="A9" s="191">
        <v>1</v>
      </c>
      <c r="B9" s="129" t="s">
        <v>34</v>
      </c>
      <c r="C9" s="235" t="s">
        <v>27</v>
      </c>
      <c r="D9" s="157">
        <v>5</v>
      </c>
      <c r="E9" s="247">
        <v>1327</v>
      </c>
      <c r="F9" s="160">
        <v>1284</v>
      </c>
      <c r="G9" s="161">
        <v>1244</v>
      </c>
      <c r="H9" s="161">
        <v>1061</v>
      </c>
      <c r="I9" s="161"/>
      <c r="J9" s="161"/>
      <c r="K9" s="161"/>
      <c r="L9" s="87">
        <f>+IF(ISERROR(SUM(LARGE(E9:K9,1),LARGE(E9:K9,2))),0,SUM(LARGE(E9:K9,1),LARGE(E9:K9,2)))</f>
        <v>2611</v>
      </c>
      <c r="M9" s="49">
        <f>L9/12</f>
        <v>217.58333333333334</v>
      </c>
      <c r="N9" s="243">
        <f>D9*12</f>
        <v>60</v>
      </c>
      <c r="O9" s="243">
        <f>N9+L9</f>
        <v>2671</v>
      </c>
    </row>
    <row r="10" spans="1:15" s="3" customFormat="1" ht="14.25" customHeight="1">
      <c r="A10" s="192">
        <f>A9+1</f>
        <v>2</v>
      </c>
      <c r="B10" s="136" t="s">
        <v>133</v>
      </c>
      <c r="C10" s="249" t="s">
        <v>95</v>
      </c>
      <c r="D10" s="156">
        <v>8</v>
      </c>
      <c r="E10" s="162">
        <v>940</v>
      </c>
      <c r="F10" s="163">
        <v>941</v>
      </c>
      <c r="G10" s="164"/>
      <c r="H10" s="164"/>
      <c r="I10" s="164"/>
      <c r="J10" s="164"/>
      <c r="K10" s="164"/>
      <c r="L10" s="88">
        <f>+IF(ISERROR(SUM(LARGE(E10:K10,1),LARGE(E10:K10,2))),0,SUM(LARGE(E10:K10,1),LARGE(E10:K10,2)))</f>
        <v>1881</v>
      </c>
      <c r="M10" s="28">
        <f>L10/12</f>
        <v>156.75</v>
      </c>
      <c r="N10" s="244">
        <f>D10*12</f>
        <v>96</v>
      </c>
      <c r="O10" s="244">
        <f>N10+L10</f>
        <v>1977</v>
      </c>
    </row>
    <row r="11" spans="1:15" s="3" customFormat="1" ht="14.25" customHeight="1">
      <c r="A11" s="192">
        <f>A10+1</f>
        <v>3</v>
      </c>
      <c r="B11" s="143" t="s">
        <v>162</v>
      </c>
      <c r="C11" s="233" t="s">
        <v>27</v>
      </c>
      <c r="D11" s="158">
        <v>7</v>
      </c>
      <c r="E11" s="165">
        <v>1046</v>
      </c>
      <c r="F11" s="163"/>
      <c r="G11" s="164"/>
      <c r="H11" s="164"/>
      <c r="I11" s="164"/>
      <c r="J11" s="164"/>
      <c r="K11" s="164"/>
      <c r="L11" s="88">
        <f>+IF(ISERROR(SUM(LARGE(E11:K11,1),LARGE(E11:K11,2))),0,SUM(LARGE(E11:K11,1),LARGE(E11:K11,2)))</f>
        <v>0</v>
      </c>
      <c r="M11" s="28">
        <f>L11/12</f>
        <v>0</v>
      </c>
      <c r="N11" s="244">
        <f>D11*12</f>
        <v>84</v>
      </c>
      <c r="O11" s="244">
        <f>N11+L11</f>
        <v>84</v>
      </c>
    </row>
    <row r="12" spans="1:15" s="3" customFormat="1" ht="14.25" customHeight="1">
      <c r="A12" s="192">
        <f>A11+1</f>
        <v>4</v>
      </c>
      <c r="B12" s="143"/>
      <c r="C12" s="233"/>
      <c r="D12" s="158"/>
      <c r="E12" s="162"/>
      <c r="F12" s="163"/>
      <c r="G12" s="164"/>
      <c r="H12" s="164"/>
      <c r="I12" s="164"/>
      <c r="J12" s="164"/>
      <c r="K12" s="164"/>
      <c r="L12" s="88"/>
      <c r="M12" s="28"/>
      <c r="N12" s="244"/>
      <c r="O12" s="244"/>
    </row>
    <row r="13" spans="2:4" ht="14.25" customHeight="1">
      <c r="B13" s="21"/>
      <c r="C13" s="35"/>
      <c r="D13" s="35"/>
    </row>
    <row r="14" spans="2:4" ht="12.75">
      <c r="B14" s="22"/>
      <c r="C14" s="36"/>
      <c r="D14" s="36"/>
    </row>
    <row r="15" spans="2:4" ht="12.75">
      <c r="B15" s="22"/>
      <c r="C15" s="36"/>
      <c r="D15" s="36"/>
    </row>
    <row r="16" spans="2:4" ht="12.75">
      <c r="B16" s="22"/>
      <c r="C16" s="36"/>
      <c r="D16" s="36"/>
    </row>
    <row r="17" spans="2:4" ht="12.75">
      <c r="B17" s="22"/>
      <c r="C17" s="36"/>
      <c r="D17" s="36"/>
    </row>
    <row r="18" spans="2:4" ht="12.75">
      <c r="B18" s="22"/>
      <c r="C18" s="36"/>
      <c r="D18" s="36"/>
    </row>
    <row r="19" spans="2:4" ht="12.75">
      <c r="B19" s="22"/>
      <c r="C19" s="36"/>
      <c r="D19" s="36"/>
    </row>
    <row r="20" spans="2:4" ht="12.75">
      <c r="B20" s="22"/>
      <c r="C20" s="36"/>
      <c r="D20" s="36"/>
    </row>
    <row r="21" spans="2:4" ht="12.75">
      <c r="B21" s="22"/>
      <c r="C21" s="36"/>
      <c r="D21" s="36"/>
    </row>
    <row r="22" spans="2:4" ht="12.75">
      <c r="B22" s="22"/>
      <c r="C22" s="36"/>
      <c r="D22" s="36"/>
    </row>
    <row r="23" spans="2:4" ht="12.75">
      <c r="B23" s="22"/>
      <c r="C23" s="36"/>
      <c r="D23" s="36"/>
    </row>
    <row r="24" spans="2:4" ht="12.75">
      <c r="B24" s="22"/>
      <c r="C24" s="36"/>
      <c r="D24" s="36"/>
    </row>
    <row r="25" spans="2:4" ht="12.75">
      <c r="B25" s="22"/>
      <c r="C25" s="36"/>
      <c r="D25" s="36"/>
    </row>
    <row r="26" spans="2:4" ht="12.75">
      <c r="B26" s="22"/>
      <c r="C26" s="36"/>
      <c r="D26" s="36"/>
    </row>
    <row r="27" spans="2:4" ht="12.75">
      <c r="B27" s="22"/>
      <c r="C27" s="36"/>
      <c r="D27" s="36"/>
    </row>
    <row r="28" spans="2:4" ht="12.75">
      <c r="B28" s="22"/>
      <c r="C28" s="36"/>
      <c r="D28" s="36"/>
    </row>
    <row r="29" spans="2:4" ht="12.75">
      <c r="B29" s="22"/>
      <c r="C29" s="36"/>
      <c r="D29" s="36"/>
    </row>
    <row r="30" spans="2:4" ht="12.75">
      <c r="B30" s="22"/>
      <c r="C30" s="36"/>
      <c r="D30" s="36"/>
    </row>
    <row r="31" spans="2:4" ht="12.75">
      <c r="B31" s="22"/>
      <c r="C31" s="36"/>
      <c r="D31" s="36"/>
    </row>
    <row r="32" spans="2:4" ht="12.75">
      <c r="B32" s="22"/>
      <c r="C32" s="36"/>
      <c r="D32" s="36"/>
    </row>
    <row r="33" spans="2:4" ht="12.75">
      <c r="B33" s="22"/>
      <c r="C33" s="36"/>
      <c r="D33" s="36"/>
    </row>
    <row r="34" spans="2:4" ht="12.75">
      <c r="B34" s="22"/>
      <c r="C34" s="36"/>
      <c r="D34" s="36"/>
    </row>
    <row r="35" spans="2:4" ht="12.75">
      <c r="B35" s="22"/>
      <c r="C35" s="36"/>
      <c r="D35" s="36"/>
    </row>
    <row r="36" spans="2:4" ht="12.75">
      <c r="B36" s="22"/>
      <c r="C36" s="36"/>
      <c r="D36" s="36"/>
    </row>
    <row r="37" spans="2:4" ht="12.75">
      <c r="B37" s="22"/>
      <c r="C37" s="36"/>
      <c r="D37" s="36"/>
    </row>
    <row r="38" spans="2:4" ht="12.75">
      <c r="B38" s="22"/>
      <c r="C38" s="36"/>
      <c r="D38" s="36"/>
    </row>
    <row r="39" spans="2:4" ht="12.75">
      <c r="B39" s="22"/>
      <c r="C39" s="36"/>
      <c r="D39" s="36"/>
    </row>
    <row r="40" spans="2:4" ht="12.75">
      <c r="B40" s="22"/>
      <c r="C40" s="36"/>
      <c r="D40" s="36"/>
    </row>
    <row r="41" spans="2:4" ht="12.75">
      <c r="B41" s="22"/>
      <c r="C41" s="36"/>
      <c r="D41" s="36"/>
    </row>
    <row r="42" spans="2:4" ht="12.75">
      <c r="B42" s="22"/>
      <c r="C42" s="36"/>
      <c r="D42" s="36"/>
    </row>
    <row r="43" spans="2:4" ht="12.75">
      <c r="B43" s="22"/>
      <c r="C43" s="36"/>
      <c r="D43" s="36"/>
    </row>
    <row r="44" spans="2:4" ht="12.75">
      <c r="B44" s="22"/>
      <c r="C44" s="36"/>
      <c r="D44" s="36"/>
    </row>
    <row r="45" spans="2:4" ht="12.75">
      <c r="B45" s="22"/>
      <c r="C45" s="36"/>
      <c r="D45" s="36"/>
    </row>
    <row r="46" spans="2:4" ht="12.75">
      <c r="B46" s="22"/>
      <c r="C46" s="36"/>
      <c r="D46" s="36"/>
    </row>
    <row r="47" spans="2:4" ht="12.75">
      <c r="B47" s="22"/>
      <c r="C47" s="36"/>
      <c r="D47" s="36"/>
    </row>
    <row r="48" spans="2:4" ht="12.75">
      <c r="B48" s="22"/>
      <c r="C48" s="36"/>
      <c r="D48" s="36"/>
    </row>
    <row r="49" spans="2:4" ht="12.75">
      <c r="B49" s="22"/>
      <c r="C49" s="36"/>
      <c r="D49" s="36"/>
    </row>
    <row r="50" spans="2:4" ht="12.75">
      <c r="B50" s="22"/>
      <c r="C50" s="36"/>
      <c r="D50" s="36"/>
    </row>
    <row r="51" spans="2:4" ht="12.75">
      <c r="B51" s="22"/>
      <c r="C51" s="36"/>
      <c r="D51" s="36"/>
    </row>
    <row r="52" spans="2:4" ht="12.75">
      <c r="B52" s="22"/>
      <c r="C52" s="36"/>
      <c r="D52" s="36"/>
    </row>
    <row r="53" spans="2:4" ht="12.75">
      <c r="B53" s="22"/>
      <c r="C53" s="36"/>
      <c r="D53" s="36"/>
    </row>
    <row r="54" spans="2:4" ht="12.75">
      <c r="B54" s="22"/>
      <c r="C54" s="36"/>
      <c r="D54" s="36"/>
    </row>
    <row r="55" spans="2:4" ht="12.75">
      <c r="B55" s="22"/>
      <c r="C55" s="36"/>
      <c r="D55" s="36"/>
    </row>
    <row r="56" spans="2:4" ht="12.75">
      <c r="B56" s="22"/>
      <c r="C56" s="36"/>
      <c r="D56" s="36"/>
    </row>
  </sheetData>
  <sheetProtection/>
  <mergeCells count="12">
    <mergeCell ref="A1:M1"/>
    <mergeCell ref="A4:M4"/>
    <mergeCell ref="A6:M6"/>
    <mergeCell ref="A7:A8"/>
    <mergeCell ref="B7:B8"/>
    <mergeCell ref="C7:C8"/>
    <mergeCell ref="D7:D8"/>
    <mergeCell ref="E7:K7"/>
    <mergeCell ref="L7:L8"/>
    <mergeCell ref="M7:M8"/>
    <mergeCell ref="N7:N8"/>
    <mergeCell ref="O7:O8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G89"/>
  <sheetViews>
    <sheetView zoomScale="85" zoomScaleNormal="85" zoomScalePageLayoutView="0" workbookViewId="0" topLeftCell="A12">
      <selection activeCell="T12" sqref="T12"/>
    </sheetView>
  </sheetViews>
  <sheetFormatPr defaultColWidth="9.140625" defaultRowHeight="12.75"/>
  <cols>
    <col min="1" max="1" width="5.28125" style="2" customWidth="1"/>
    <col min="2" max="2" width="25.7109375" style="18" bestFit="1" customWidth="1"/>
    <col min="3" max="3" width="13.57421875" style="37" customWidth="1"/>
    <col min="4" max="4" width="9.7109375" style="2" customWidth="1"/>
    <col min="5" max="5" width="9.8515625" style="2" customWidth="1"/>
    <col min="6" max="7" width="10.7109375" style="2" customWidth="1"/>
    <col min="8" max="16384" width="9.140625" style="2" customWidth="1"/>
  </cols>
  <sheetData>
    <row r="1" spans="1:7" ht="17.25">
      <c r="A1" s="368" t="s">
        <v>13</v>
      </c>
      <c r="B1" s="369"/>
      <c r="C1" s="369"/>
      <c r="D1" s="369"/>
      <c r="E1" s="369"/>
      <c r="F1" s="369"/>
      <c r="G1" s="370"/>
    </row>
    <row r="2" spans="1:7" ht="5.25" customHeight="1">
      <c r="A2" s="38"/>
      <c r="B2" s="39"/>
      <c r="C2" s="39"/>
      <c r="D2" s="40"/>
      <c r="E2" s="40"/>
      <c r="F2" s="40"/>
      <c r="G2" s="41"/>
    </row>
    <row r="3" spans="1:7" ht="17.25" customHeight="1">
      <c r="A3" s="347"/>
      <c r="B3" s="348"/>
      <c r="C3" s="348"/>
      <c r="D3" s="348"/>
      <c r="E3" s="348"/>
      <c r="F3" s="348"/>
      <c r="G3" s="349"/>
    </row>
    <row r="4" spans="1:7" ht="17.25" customHeight="1" thickBot="1">
      <c r="A4" s="362" t="s">
        <v>30</v>
      </c>
      <c r="B4" s="363"/>
      <c r="C4" s="363"/>
      <c r="D4" s="363"/>
      <c r="E4" s="363"/>
      <c r="F4" s="363"/>
      <c r="G4" s="364"/>
    </row>
    <row r="5" spans="1:7" ht="5.25" customHeight="1">
      <c r="A5" s="9"/>
      <c r="B5" s="20"/>
      <c r="C5" s="20"/>
      <c r="D5" s="9"/>
      <c r="E5" s="9"/>
      <c r="F5" s="9"/>
      <c r="G5" s="9"/>
    </row>
    <row r="6" spans="1:7" ht="5.25" customHeight="1" thickBot="1">
      <c r="A6" s="9"/>
      <c r="B6" s="20"/>
      <c r="C6" s="20"/>
      <c r="D6" s="9"/>
      <c r="E6" s="9"/>
      <c r="F6" s="9"/>
      <c r="G6" s="9"/>
    </row>
    <row r="7" spans="1:7" ht="18" thickBot="1">
      <c r="A7" s="365" t="s">
        <v>200</v>
      </c>
      <c r="B7" s="366"/>
      <c r="C7" s="366"/>
      <c r="D7" s="366"/>
      <c r="E7" s="366"/>
      <c r="F7" s="366"/>
      <c r="G7" s="367"/>
    </row>
    <row r="8" spans="1:7" ht="7.5" customHeight="1" thickBot="1">
      <c r="A8" s="10"/>
      <c r="B8" s="10"/>
      <c r="C8" s="10"/>
      <c r="D8" s="10"/>
      <c r="E8" s="10"/>
      <c r="F8" s="10"/>
      <c r="G8" s="10"/>
    </row>
    <row r="9" spans="1:7" ht="15.75" thickBot="1">
      <c r="A9" s="359" t="s">
        <v>14</v>
      </c>
      <c r="B9" s="360"/>
      <c r="C9" s="360"/>
      <c r="D9" s="360"/>
      <c r="E9" s="360"/>
      <c r="F9" s="360"/>
      <c r="G9" s="361"/>
    </row>
    <row r="10" spans="1:7" ht="12.75" customHeight="1" thickBot="1">
      <c r="A10" s="384" t="s">
        <v>0</v>
      </c>
      <c r="B10" s="386" t="s">
        <v>4</v>
      </c>
      <c r="C10" s="395" t="s">
        <v>11</v>
      </c>
      <c r="D10" s="388" t="s">
        <v>200</v>
      </c>
      <c r="E10" s="389"/>
      <c r="F10" s="397" t="s">
        <v>23</v>
      </c>
      <c r="G10" s="382" t="s">
        <v>22</v>
      </c>
    </row>
    <row r="11" spans="1:7" ht="16.5" customHeight="1" thickBot="1">
      <c r="A11" s="385"/>
      <c r="B11" s="387"/>
      <c r="C11" s="399"/>
      <c r="D11" s="6" t="s">
        <v>199</v>
      </c>
      <c r="E11" s="7" t="s">
        <v>200</v>
      </c>
      <c r="F11" s="398"/>
      <c r="G11" s="383"/>
    </row>
    <row r="12" spans="1:7" s="3" customFormat="1" ht="14.25" customHeight="1" thickBot="1">
      <c r="A12" s="191">
        <v>1</v>
      </c>
      <c r="B12" s="316" t="s">
        <v>34</v>
      </c>
      <c r="C12" s="317" t="s">
        <v>27</v>
      </c>
      <c r="D12" s="318">
        <v>2611</v>
      </c>
      <c r="E12" s="160">
        <v>1275</v>
      </c>
      <c r="F12" s="78">
        <f aca="true" t="shared" si="0" ref="F12:F27">+IF(ISERROR(SUM(LARGE(D12:E12,1),LARGE(D12:E12,2))),0,SUM(LARGE(D12:E12,1),LARGE(D12:E12,2)))</f>
        <v>3886</v>
      </c>
      <c r="G12" s="49">
        <f aca="true" t="shared" si="1" ref="G12:G27">F12/18</f>
        <v>215.88888888888889</v>
      </c>
    </row>
    <row r="13" spans="1:7" s="3" customFormat="1" ht="14.25" customHeight="1" thickBot="1">
      <c r="A13" s="192">
        <f aca="true" t="shared" si="2" ref="A13:A27">A12+1</f>
        <v>2</v>
      </c>
      <c r="B13" s="136" t="s">
        <v>32</v>
      </c>
      <c r="C13" s="156" t="s">
        <v>27</v>
      </c>
      <c r="D13" s="162">
        <v>2621</v>
      </c>
      <c r="E13" s="163">
        <v>1238</v>
      </c>
      <c r="F13" s="79">
        <f t="shared" si="0"/>
        <v>3859</v>
      </c>
      <c r="G13" s="49">
        <f t="shared" si="1"/>
        <v>214.38888888888889</v>
      </c>
    </row>
    <row r="14" spans="1:7" s="3" customFormat="1" ht="14.25" customHeight="1" thickBot="1">
      <c r="A14" s="192">
        <f t="shared" si="2"/>
        <v>3</v>
      </c>
      <c r="B14" s="143" t="s">
        <v>31</v>
      </c>
      <c r="C14" s="158" t="s">
        <v>26</v>
      </c>
      <c r="D14" s="162">
        <v>2613</v>
      </c>
      <c r="E14" s="163">
        <v>1190</v>
      </c>
      <c r="F14" s="79">
        <f t="shared" si="0"/>
        <v>3803</v>
      </c>
      <c r="G14" s="49">
        <f t="shared" si="1"/>
        <v>211.27777777777777</v>
      </c>
    </row>
    <row r="15" spans="1:7" s="3" customFormat="1" ht="14.25" customHeight="1" thickBot="1">
      <c r="A15" s="192">
        <f t="shared" si="2"/>
        <v>4</v>
      </c>
      <c r="B15" s="143" t="s">
        <v>79</v>
      </c>
      <c r="C15" s="158" t="s">
        <v>66</v>
      </c>
      <c r="D15" s="162">
        <v>2395</v>
      </c>
      <c r="E15" s="163">
        <v>1369</v>
      </c>
      <c r="F15" s="79">
        <f t="shared" si="0"/>
        <v>3764</v>
      </c>
      <c r="G15" s="49">
        <f t="shared" si="1"/>
        <v>209.11111111111111</v>
      </c>
    </row>
    <row r="16" spans="1:7" s="3" customFormat="1" ht="14.25" customHeight="1" thickBot="1">
      <c r="A16" s="192">
        <f t="shared" si="2"/>
        <v>5</v>
      </c>
      <c r="B16" s="143" t="s">
        <v>33</v>
      </c>
      <c r="C16" s="158" t="s">
        <v>26</v>
      </c>
      <c r="D16" s="165">
        <v>2514</v>
      </c>
      <c r="E16" s="163">
        <v>1238</v>
      </c>
      <c r="F16" s="79">
        <f t="shared" si="0"/>
        <v>3752</v>
      </c>
      <c r="G16" s="49">
        <f t="shared" si="1"/>
        <v>208.44444444444446</v>
      </c>
    </row>
    <row r="17" spans="1:7" s="3" customFormat="1" ht="14.25" customHeight="1" thickBot="1">
      <c r="A17" s="192">
        <f t="shared" si="2"/>
        <v>6</v>
      </c>
      <c r="B17" s="143" t="s">
        <v>120</v>
      </c>
      <c r="C17" s="158" t="s">
        <v>97</v>
      </c>
      <c r="D17" s="162">
        <v>2432</v>
      </c>
      <c r="E17" s="163">
        <v>1317</v>
      </c>
      <c r="F17" s="79">
        <f t="shared" si="0"/>
        <v>3749</v>
      </c>
      <c r="G17" s="49">
        <f t="shared" si="1"/>
        <v>208.27777777777777</v>
      </c>
    </row>
    <row r="18" spans="1:7" s="3" customFormat="1" ht="14.25" customHeight="1" thickBot="1">
      <c r="A18" s="192">
        <f t="shared" si="2"/>
        <v>7</v>
      </c>
      <c r="B18" s="143" t="s">
        <v>35</v>
      </c>
      <c r="C18" s="158" t="s">
        <v>42</v>
      </c>
      <c r="D18" s="162">
        <v>2533</v>
      </c>
      <c r="E18" s="163">
        <v>1169</v>
      </c>
      <c r="F18" s="79">
        <f t="shared" si="0"/>
        <v>3702</v>
      </c>
      <c r="G18" s="49">
        <f t="shared" si="1"/>
        <v>205.66666666666666</v>
      </c>
    </row>
    <row r="19" spans="1:7" s="3" customFormat="1" ht="14.25" customHeight="1" thickBot="1">
      <c r="A19" s="290">
        <f t="shared" si="2"/>
        <v>8</v>
      </c>
      <c r="B19" s="150" t="s">
        <v>159</v>
      </c>
      <c r="C19" s="251" t="s">
        <v>142</v>
      </c>
      <c r="D19" s="171">
        <v>2354</v>
      </c>
      <c r="E19" s="172">
        <v>1176</v>
      </c>
      <c r="F19" s="81">
        <f t="shared" si="0"/>
        <v>3530</v>
      </c>
      <c r="G19" s="49">
        <f t="shared" si="1"/>
        <v>196.11111111111111</v>
      </c>
    </row>
    <row r="20" spans="1:7" s="3" customFormat="1" ht="14.25" customHeight="1" thickBot="1">
      <c r="A20" s="193">
        <f t="shared" si="2"/>
        <v>9</v>
      </c>
      <c r="B20" s="143" t="s">
        <v>141</v>
      </c>
      <c r="C20" s="158" t="s">
        <v>26</v>
      </c>
      <c r="D20" s="197">
        <v>2281</v>
      </c>
      <c r="E20" s="167">
        <v>1198</v>
      </c>
      <c r="F20" s="80">
        <f t="shared" si="0"/>
        <v>3479</v>
      </c>
      <c r="G20" s="49">
        <f t="shared" si="1"/>
        <v>193.27777777777777</v>
      </c>
    </row>
    <row r="21" spans="1:7" s="3" customFormat="1" ht="14.25" customHeight="1" thickBot="1">
      <c r="A21" s="192">
        <f t="shared" si="2"/>
        <v>10</v>
      </c>
      <c r="B21" s="136" t="s">
        <v>118</v>
      </c>
      <c r="C21" s="156" t="s">
        <v>26</v>
      </c>
      <c r="D21" s="162">
        <v>2390</v>
      </c>
      <c r="E21" s="163">
        <v>1083</v>
      </c>
      <c r="F21" s="79">
        <f t="shared" si="0"/>
        <v>3473</v>
      </c>
      <c r="G21" s="49">
        <f t="shared" si="1"/>
        <v>192.94444444444446</v>
      </c>
    </row>
    <row r="22" spans="1:7" s="3" customFormat="1" ht="14.25" customHeight="1" thickBot="1">
      <c r="A22" s="192">
        <f t="shared" si="2"/>
        <v>11</v>
      </c>
      <c r="B22" s="136" t="s">
        <v>145</v>
      </c>
      <c r="C22" s="249" t="s">
        <v>149</v>
      </c>
      <c r="D22" s="162">
        <v>2349</v>
      </c>
      <c r="E22" s="163">
        <v>1120</v>
      </c>
      <c r="F22" s="79">
        <f t="shared" si="0"/>
        <v>3469</v>
      </c>
      <c r="G22" s="49">
        <f t="shared" si="1"/>
        <v>192.72222222222223</v>
      </c>
    </row>
    <row r="23" spans="1:7" s="3" customFormat="1" ht="14.25" customHeight="1" thickBot="1">
      <c r="A23" s="192">
        <f t="shared" si="2"/>
        <v>12</v>
      </c>
      <c r="B23" s="136" t="s">
        <v>160</v>
      </c>
      <c r="C23" s="249" t="s">
        <v>150</v>
      </c>
      <c r="D23" s="162">
        <v>2312</v>
      </c>
      <c r="E23" s="163">
        <v>1149</v>
      </c>
      <c r="F23" s="79">
        <f t="shared" si="0"/>
        <v>3461</v>
      </c>
      <c r="G23" s="49">
        <f t="shared" si="1"/>
        <v>192.27777777777777</v>
      </c>
    </row>
    <row r="24" spans="1:7" s="3" customFormat="1" ht="14.25" customHeight="1" thickBot="1">
      <c r="A24" s="192">
        <f t="shared" si="2"/>
        <v>13</v>
      </c>
      <c r="B24" s="136" t="s">
        <v>148</v>
      </c>
      <c r="C24" s="158" t="s">
        <v>126</v>
      </c>
      <c r="D24" s="162">
        <v>2442</v>
      </c>
      <c r="E24" s="163">
        <v>990</v>
      </c>
      <c r="F24" s="79">
        <f t="shared" si="0"/>
        <v>3432</v>
      </c>
      <c r="G24" s="49">
        <f t="shared" si="1"/>
        <v>190.66666666666666</v>
      </c>
    </row>
    <row r="25" spans="1:7" s="3" customFormat="1" ht="14.25" customHeight="1" thickBot="1">
      <c r="A25" s="192">
        <f t="shared" si="2"/>
        <v>14</v>
      </c>
      <c r="B25" s="136" t="s">
        <v>55</v>
      </c>
      <c r="C25" s="156" t="s">
        <v>27</v>
      </c>
      <c r="D25" s="162">
        <v>2295</v>
      </c>
      <c r="E25" s="163">
        <v>1121</v>
      </c>
      <c r="F25" s="79">
        <f t="shared" si="0"/>
        <v>3416</v>
      </c>
      <c r="G25" s="49">
        <f t="shared" si="1"/>
        <v>189.77777777777777</v>
      </c>
    </row>
    <row r="26" spans="1:7" s="3" customFormat="1" ht="14.25" customHeight="1" thickBot="1">
      <c r="A26" s="192">
        <f t="shared" si="2"/>
        <v>15</v>
      </c>
      <c r="B26" s="136" t="s">
        <v>147</v>
      </c>
      <c r="C26" s="249" t="s">
        <v>150</v>
      </c>
      <c r="D26" s="162">
        <v>2276</v>
      </c>
      <c r="E26" s="163">
        <v>1097</v>
      </c>
      <c r="F26" s="79">
        <f t="shared" si="0"/>
        <v>3373</v>
      </c>
      <c r="G26" s="49">
        <f t="shared" si="1"/>
        <v>187.38888888888889</v>
      </c>
    </row>
    <row r="27" spans="1:7" s="3" customFormat="1" ht="14.25" customHeight="1" thickBot="1">
      <c r="A27" s="286">
        <f t="shared" si="2"/>
        <v>16</v>
      </c>
      <c r="B27" s="150" t="s">
        <v>43</v>
      </c>
      <c r="C27" s="170" t="s">
        <v>27</v>
      </c>
      <c r="D27" s="171">
        <v>2278</v>
      </c>
      <c r="E27" s="172">
        <v>1005</v>
      </c>
      <c r="F27" s="81">
        <f t="shared" si="0"/>
        <v>3283</v>
      </c>
      <c r="G27" s="49">
        <f t="shared" si="1"/>
        <v>182.38888888888889</v>
      </c>
    </row>
    <row r="28" spans="2:3" ht="14.25" customHeight="1" thickBot="1">
      <c r="B28" s="21"/>
      <c r="C28" s="35"/>
    </row>
    <row r="29" spans="1:7" ht="15.75" thickBot="1">
      <c r="A29" s="359" t="s">
        <v>12</v>
      </c>
      <c r="B29" s="360"/>
      <c r="C29" s="360"/>
      <c r="D29" s="360"/>
      <c r="E29" s="360"/>
      <c r="F29" s="360"/>
      <c r="G29" s="361"/>
    </row>
    <row r="30" spans="1:7" ht="12.75" customHeight="1" thickBot="1">
      <c r="A30" s="384" t="s">
        <v>0</v>
      </c>
      <c r="B30" s="386" t="s">
        <v>4</v>
      </c>
      <c r="C30" s="395" t="s">
        <v>11</v>
      </c>
      <c r="D30" s="388" t="s">
        <v>200</v>
      </c>
      <c r="E30" s="389"/>
      <c r="F30" s="397" t="s">
        <v>20</v>
      </c>
      <c r="G30" s="382" t="s">
        <v>21</v>
      </c>
    </row>
    <row r="31" spans="1:7" ht="15.75" customHeight="1" thickBot="1">
      <c r="A31" s="385"/>
      <c r="B31" s="394"/>
      <c r="C31" s="396"/>
      <c r="D31" s="6" t="s">
        <v>199</v>
      </c>
      <c r="E31" s="7" t="s">
        <v>200</v>
      </c>
      <c r="F31" s="398"/>
      <c r="G31" s="383"/>
    </row>
    <row r="32" spans="1:7" s="3" customFormat="1" ht="14.25" customHeight="1" thickBot="1">
      <c r="A32" s="86">
        <v>1</v>
      </c>
      <c r="B32" s="143" t="s">
        <v>167</v>
      </c>
      <c r="C32" s="158" t="s">
        <v>26</v>
      </c>
      <c r="D32" s="174">
        <v>2239</v>
      </c>
      <c r="E32" s="175">
        <v>1124</v>
      </c>
      <c r="F32" s="87">
        <f aca="true" t="shared" si="3" ref="F32:F39">+IF(ISERROR(SUM(LARGE(D32:E32,1),LARGE(D32:E32,2))),0,SUM(LARGE(D32:E32,1),LARGE(D32:E32,2)))</f>
        <v>3363</v>
      </c>
      <c r="G32" s="49">
        <f aca="true" t="shared" si="4" ref="G32:G39">F32/18</f>
        <v>186.83333333333334</v>
      </c>
    </row>
    <row r="33" spans="1:7" s="3" customFormat="1" ht="14.25" customHeight="1" thickBot="1">
      <c r="A33" s="194">
        <f aca="true" t="shared" si="5" ref="A33:A39">A32+1</f>
        <v>2</v>
      </c>
      <c r="B33" s="143" t="s">
        <v>87</v>
      </c>
      <c r="C33" s="158" t="s">
        <v>66</v>
      </c>
      <c r="D33" s="177">
        <v>2174</v>
      </c>
      <c r="E33" s="178">
        <v>1154</v>
      </c>
      <c r="F33" s="88">
        <f t="shared" si="3"/>
        <v>3328</v>
      </c>
      <c r="G33" s="49">
        <f t="shared" si="4"/>
        <v>184.88888888888889</v>
      </c>
    </row>
    <row r="34" spans="1:7" s="3" customFormat="1" ht="14.25" customHeight="1" thickBot="1">
      <c r="A34" s="194">
        <f t="shared" si="5"/>
        <v>3</v>
      </c>
      <c r="B34" s="136" t="s">
        <v>41</v>
      </c>
      <c r="C34" s="156" t="s">
        <v>42</v>
      </c>
      <c r="D34" s="177">
        <v>2159</v>
      </c>
      <c r="E34" s="178">
        <v>1156</v>
      </c>
      <c r="F34" s="88">
        <f t="shared" si="3"/>
        <v>3315</v>
      </c>
      <c r="G34" s="49">
        <f t="shared" si="4"/>
        <v>184.16666666666666</v>
      </c>
    </row>
    <row r="35" spans="1:7" s="3" customFormat="1" ht="14.25" customHeight="1" thickBot="1">
      <c r="A35" s="194">
        <f t="shared" si="5"/>
        <v>4</v>
      </c>
      <c r="B35" s="143" t="s">
        <v>83</v>
      </c>
      <c r="C35" s="158" t="s">
        <v>84</v>
      </c>
      <c r="D35" s="228">
        <v>2245</v>
      </c>
      <c r="E35" s="229">
        <v>1051</v>
      </c>
      <c r="F35" s="88">
        <f t="shared" si="3"/>
        <v>3296</v>
      </c>
      <c r="G35" s="49">
        <f t="shared" si="4"/>
        <v>183.11111111111111</v>
      </c>
    </row>
    <row r="36" spans="1:7" s="3" customFormat="1" ht="14.25" customHeight="1" thickBot="1">
      <c r="A36" s="194">
        <f t="shared" si="5"/>
        <v>5</v>
      </c>
      <c r="B36" s="136" t="s">
        <v>175</v>
      </c>
      <c r="C36" s="156" t="s">
        <v>150</v>
      </c>
      <c r="D36" s="228">
        <v>2096</v>
      </c>
      <c r="E36" s="229">
        <v>1146</v>
      </c>
      <c r="F36" s="88">
        <f t="shared" si="3"/>
        <v>3242</v>
      </c>
      <c r="G36" s="49">
        <f t="shared" si="4"/>
        <v>180.11111111111111</v>
      </c>
    </row>
    <row r="37" spans="1:7" s="3" customFormat="1" ht="14.25" customHeight="1" thickBot="1">
      <c r="A37" s="194">
        <f t="shared" si="5"/>
        <v>6</v>
      </c>
      <c r="B37" s="227" t="s">
        <v>187</v>
      </c>
      <c r="C37" s="221" t="s">
        <v>66</v>
      </c>
      <c r="D37" s="228">
        <v>2172</v>
      </c>
      <c r="E37" s="229">
        <v>1020</v>
      </c>
      <c r="F37" s="88">
        <f t="shared" si="3"/>
        <v>3192</v>
      </c>
      <c r="G37" s="49">
        <f t="shared" si="4"/>
        <v>177.33333333333334</v>
      </c>
    </row>
    <row r="38" spans="1:7" s="3" customFormat="1" ht="14.25" customHeight="1" thickBot="1">
      <c r="A38" s="194">
        <f t="shared" si="5"/>
        <v>7</v>
      </c>
      <c r="B38" s="227" t="s">
        <v>144</v>
      </c>
      <c r="C38" s="288" t="s">
        <v>149</v>
      </c>
      <c r="D38" s="228">
        <v>2172</v>
      </c>
      <c r="E38" s="229">
        <v>1016</v>
      </c>
      <c r="F38" s="88">
        <f t="shared" si="3"/>
        <v>3188</v>
      </c>
      <c r="G38" s="49">
        <f t="shared" si="4"/>
        <v>177.11111111111111</v>
      </c>
    </row>
    <row r="39" spans="1:7" s="3" customFormat="1" ht="13.5" customHeight="1" thickBot="1">
      <c r="A39" s="195">
        <f t="shared" si="5"/>
        <v>8</v>
      </c>
      <c r="B39" s="166" t="s">
        <v>185</v>
      </c>
      <c r="C39" s="189" t="s">
        <v>66</v>
      </c>
      <c r="D39" s="180">
        <v>2137</v>
      </c>
      <c r="E39" s="181">
        <v>1038</v>
      </c>
      <c r="F39" s="91">
        <f t="shared" si="3"/>
        <v>3175</v>
      </c>
      <c r="G39" s="49">
        <f t="shared" si="4"/>
        <v>176.38888888888889</v>
      </c>
    </row>
    <row r="40" spans="2:3" ht="12.75" thickTop="1">
      <c r="B40" s="22"/>
      <c r="C40" s="36"/>
    </row>
    <row r="41" spans="2:3" ht="12.75">
      <c r="B41" s="22"/>
      <c r="C41" s="36"/>
    </row>
    <row r="42" spans="2:3" ht="12.75">
      <c r="B42" s="22"/>
      <c r="C42" s="36"/>
    </row>
    <row r="43" spans="2:3" ht="12.75">
      <c r="B43" s="22"/>
      <c r="C43" s="36"/>
    </row>
    <row r="44" spans="2:3" ht="12.75">
      <c r="B44" s="22"/>
      <c r="C44" s="36"/>
    </row>
    <row r="45" spans="2:3" ht="12.75">
      <c r="B45" s="22"/>
      <c r="C45" s="36"/>
    </row>
    <row r="46" spans="2:3" ht="12.75">
      <c r="B46" s="22"/>
      <c r="C46" s="36"/>
    </row>
    <row r="47" spans="2:3" ht="12.75">
      <c r="B47" s="22"/>
      <c r="C47" s="36"/>
    </row>
    <row r="48" spans="2:3" ht="12.75">
      <c r="B48" s="22"/>
      <c r="C48" s="36"/>
    </row>
    <row r="49" spans="2:3" ht="12.75">
      <c r="B49" s="22"/>
      <c r="C49" s="36"/>
    </row>
    <row r="50" spans="2:3" ht="12.75">
      <c r="B50" s="22"/>
      <c r="C50" s="36"/>
    </row>
    <row r="51" spans="2:3" ht="12.75">
      <c r="B51" s="22"/>
      <c r="C51" s="36"/>
    </row>
    <row r="52" spans="2:3" ht="12.75">
      <c r="B52" s="22"/>
      <c r="C52" s="36"/>
    </row>
    <row r="53" spans="2:3" ht="12.75">
      <c r="B53" s="22"/>
      <c r="C53" s="36"/>
    </row>
    <row r="54" spans="2:3" ht="12.75">
      <c r="B54" s="22"/>
      <c r="C54" s="36"/>
    </row>
    <row r="55" spans="2:3" ht="12.75">
      <c r="B55" s="22"/>
      <c r="C55" s="36"/>
    </row>
    <row r="56" spans="2:3" ht="12.75">
      <c r="B56" s="22"/>
      <c r="C56" s="36"/>
    </row>
    <row r="57" spans="2:3" ht="12.75">
      <c r="B57" s="22"/>
      <c r="C57" s="36"/>
    </row>
    <row r="58" spans="2:3" ht="12.75">
      <c r="B58" s="22"/>
      <c r="C58" s="36"/>
    </row>
    <row r="59" spans="2:3" ht="12.75">
      <c r="B59" s="22"/>
      <c r="C59" s="36"/>
    </row>
    <row r="60" spans="2:3" ht="12.75">
      <c r="B60" s="22"/>
      <c r="C60" s="36"/>
    </row>
    <row r="61" spans="2:3" ht="12.75">
      <c r="B61" s="22"/>
      <c r="C61" s="36"/>
    </row>
    <row r="62" spans="2:3" ht="12.75">
      <c r="B62" s="22"/>
      <c r="C62" s="36"/>
    </row>
    <row r="63" spans="2:3" ht="12.75">
      <c r="B63" s="22"/>
      <c r="C63" s="36"/>
    </row>
    <row r="64" spans="2:3" ht="12.75">
      <c r="B64" s="22"/>
      <c r="C64" s="36"/>
    </row>
    <row r="65" spans="2:3" ht="12.75">
      <c r="B65" s="22"/>
      <c r="C65" s="36"/>
    </row>
    <row r="66" spans="2:3" ht="12.75">
      <c r="B66" s="22"/>
      <c r="C66" s="36"/>
    </row>
    <row r="67" spans="2:3" ht="12.75">
      <c r="B67" s="22"/>
      <c r="C67" s="36"/>
    </row>
    <row r="68" spans="2:3" ht="12.75">
      <c r="B68" s="22"/>
      <c r="C68" s="36"/>
    </row>
    <row r="69" spans="2:3" ht="12.75">
      <c r="B69" s="22"/>
      <c r="C69" s="36"/>
    </row>
    <row r="70" spans="2:3" ht="12.75">
      <c r="B70" s="22"/>
      <c r="C70" s="36"/>
    </row>
    <row r="71" spans="2:3" ht="12.75">
      <c r="B71" s="22"/>
      <c r="C71" s="36"/>
    </row>
    <row r="72" spans="2:3" ht="12.75">
      <c r="B72" s="22"/>
      <c r="C72" s="36"/>
    </row>
    <row r="73" spans="2:3" ht="12.75">
      <c r="B73" s="22"/>
      <c r="C73" s="36"/>
    </row>
    <row r="74" spans="2:3" ht="12.75">
      <c r="B74" s="22"/>
      <c r="C74" s="36"/>
    </row>
    <row r="75" spans="2:3" ht="12.75">
      <c r="B75" s="22"/>
      <c r="C75" s="36"/>
    </row>
    <row r="76" spans="2:3" ht="12.75">
      <c r="B76" s="22"/>
      <c r="C76" s="36"/>
    </row>
    <row r="77" spans="2:3" ht="12.75">
      <c r="B77" s="22"/>
      <c r="C77" s="36"/>
    </row>
    <row r="78" spans="2:3" ht="12.75">
      <c r="B78" s="22"/>
      <c r="C78" s="36"/>
    </row>
    <row r="79" spans="2:3" ht="12.75">
      <c r="B79" s="22"/>
      <c r="C79" s="36"/>
    </row>
    <row r="80" spans="2:3" ht="12.75">
      <c r="B80" s="22"/>
      <c r="C80" s="36"/>
    </row>
    <row r="81" spans="2:3" ht="12.75">
      <c r="B81" s="22"/>
      <c r="C81" s="36"/>
    </row>
    <row r="82" spans="2:3" ht="12.75">
      <c r="B82" s="22"/>
      <c r="C82" s="36"/>
    </row>
    <row r="83" spans="2:3" ht="12.75">
      <c r="B83" s="22"/>
      <c r="C83" s="36"/>
    </row>
    <row r="84" spans="2:3" ht="12.75">
      <c r="B84" s="22"/>
      <c r="C84" s="36"/>
    </row>
    <row r="85" spans="2:3" ht="12.75">
      <c r="B85" s="22"/>
      <c r="C85" s="36"/>
    </row>
    <row r="86" spans="2:3" ht="12.75">
      <c r="B86" s="22"/>
      <c r="C86" s="36"/>
    </row>
    <row r="87" spans="2:3" ht="12.75">
      <c r="B87" s="22"/>
      <c r="C87" s="36"/>
    </row>
    <row r="88" spans="2:3" ht="12.75">
      <c r="B88" s="22"/>
      <c r="C88" s="36"/>
    </row>
    <row r="89" spans="2:3" ht="12.75">
      <c r="B89" s="22"/>
      <c r="C89" s="36"/>
    </row>
  </sheetData>
  <sheetProtection/>
  <mergeCells count="18">
    <mergeCell ref="A1:G1"/>
    <mergeCell ref="A3:G3"/>
    <mergeCell ref="A4:G4"/>
    <mergeCell ref="A7:G7"/>
    <mergeCell ref="A9:G9"/>
    <mergeCell ref="A10:A11"/>
    <mergeCell ref="B10:B11"/>
    <mergeCell ref="C10:C11"/>
    <mergeCell ref="D10:E10"/>
    <mergeCell ref="F10:F11"/>
    <mergeCell ref="G10:G11"/>
    <mergeCell ref="A29:G29"/>
    <mergeCell ref="A30:A31"/>
    <mergeCell ref="B30:B31"/>
    <mergeCell ref="C30:C31"/>
    <mergeCell ref="D30:E30"/>
    <mergeCell ref="F30:F31"/>
    <mergeCell ref="G30:G31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4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5.140625" style="2" customWidth="1"/>
    <col min="2" max="2" width="24.28125" style="18" customWidth="1"/>
    <col min="3" max="4" width="10.7109375" style="37" customWidth="1"/>
    <col min="5" max="11" width="6.7109375" style="2" customWidth="1"/>
    <col min="12" max="12" width="7.00390625" style="2" customWidth="1"/>
    <col min="13" max="13" width="8.140625" style="2" bestFit="1" customWidth="1"/>
    <col min="14" max="16384" width="9.140625" style="2" customWidth="1"/>
  </cols>
  <sheetData>
    <row r="1" spans="1:13" ht="17.25">
      <c r="A1" s="368" t="s">
        <v>17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70"/>
    </row>
    <row r="2" spans="1:13" ht="5.25" customHeight="1">
      <c r="A2" s="38"/>
      <c r="B2" s="39"/>
      <c r="C2" s="39"/>
      <c r="D2" s="39"/>
      <c r="E2" s="40"/>
      <c r="F2" s="40"/>
      <c r="G2" s="40"/>
      <c r="H2" s="40"/>
      <c r="I2" s="40"/>
      <c r="J2" s="40"/>
      <c r="K2" s="40"/>
      <c r="L2" s="40"/>
      <c r="M2" s="41"/>
    </row>
    <row r="3" spans="1:13" ht="17.25" customHeight="1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9"/>
    </row>
    <row r="4" spans="1:13" ht="17.25" customHeight="1" thickBot="1">
      <c r="A4" s="362" t="s">
        <v>28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4"/>
    </row>
    <row r="5" spans="1:13" ht="15.75" thickBot="1">
      <c r="A5" s="359" t="s">
        <v>158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1"/>
    </row>
    <row r="6" spans="1:15" ht="12.75" customHeight="1" thickBot="1">
      <c r="A6" s="384" t="s">
        <v>0</v>
      </c>
      <c r="B6" s="386" t="s">
        <v>4</v>
      </c>
      <c r="C6" s="386" t="s">
        <v>11</v>
      </c>
      <c r="D6" s="392" t="s">
        <v>46</v>
      </c>
      <c r="E6" s="389" t="s">
        <v>6</v>
      </c>
      <c r="F6" s="389"/>
      <c r="G6" s="389"/>
      <c r="H6" s="389"/>
      <c r="I6" s="389"/>
      <c r="J6" s="400"/>
      <c r="K6" s="397" t="s">
        <v>202</v>
      </c>
      <c r="L6" s="401" t="s">
        <v>201</v>
      </c>
      <c r="M6" s="382" t="s">
        <v>203</v>
      </c>
      <c r="N6" s="401" t="s">
        <v>204</v>
      </c>
      <c r="O6" s="382" t="s">
        <v>205</v>
      </c>
    </row>
    <row r="7" spans="1:15" ht="16.5" customHeight="1" thickBot="1">
      <c r="A7" s="385"/>
      <c r="B7" s="387"/>
      <c r="C7" s="387"/>
      <c r="D7" s="393"/>
      <c r="E7" s="30" t="s">
        <v>1</v>
      </c>
      <c r="F7" s="7" t="s">
        <v>7</v>
      </c>
      <c r="G7" s="7" t="s">
        <v>2</v>
      </c>
      <c r="H7" s="7" t="s">
        <v>8</v>
      </c>
      <c r="I7" s="7" t="s">
        <v>5</v>
      </c>
      <c r="J7" s="8" t="s">
        <v>3</v>
      </c>
      <c r="K7" s="398"/>
      <c r="L7" s="402"/>
      <c r="M7" s="383"/>
      <c r="N7" s="402"/>
      <c r="O7" s="383"/>
    </row>
    <row r="8" spans="1:15" s="3" customFormat="1" ht="15.75" customHeight="1" thickBot="1">
      <c r="A8" s="128">
        <f>A7+1</f>
        <v>1</v>
      </c>
      <c r="B8" s="258" t="s">
        <v>34</v>
      </c>
      <c r="C8" s="293" t="s">
        <v>27</v>
      </c>
      <c r="D8" s="157" t="s">
        <v>47</v>
      </c>
      <c r="E8" s="130">
        <v>222</v>
      </c>
      <c r="F8" s="131">
        <v>247</v>
      </c>
      <c r="G8" s="131">
        <v>151</v>
      </c>
      <c r="H8" s="132">
        <v>225</v>
      </c>
      <c r="I8" s="131">
        <v>184</v>
      </c>
      <c r="J8" s="133">
        <v>246</v>
      </c>
      <c r="K8" s="307">
        <v>2611</v>
      </c>
      <c r="L8" s="124">
        <f aca="true" t="shared" si="0" ref="L8:L23">SUM(E8:J8)</f>
        <v>1275</v>
      </c>
      <c r="M8" s="134">
        <f aca="true" t="shared" si="1" ref="M8:M23">IF(L8&gt;0,AVERAGE(E8:J8),0)</f>
        <v>212.5</v>
      </c>
      <c r="N8" s="124">
        <f aca="true" t="shared" si="2" ref="N8:N36">K8+E8+F8+G8+H8+I8+J8</f>
        <v>3886</v>
      </c>
      <c r="O8" s="134">
        <f aca="true" t="shared" si="3" ref="O8:O36">N8/18</f>
        <v>215.88888888888889</v>
      </c>
    </row>
    <row r="9" spans="1:15" s="3" customFormat="1" ht="15.75" customHeight="1" thickBot="1">
      <c r="A9" s="135">
        <f>A8+1</f>
        <v>2</v>
      </c>
      <c r="B9" s="259" t="s">
        <v>32</v>
      </c>
      <c r="C9" s="294" t="s">
        <v>27</v>
      </c>
      <c r="D9" s="158" t="s">
        <v>47</v>
      </c>
      <c r="E9" s="137">
        <v>214</v>
      </c>
      <c r="F9" s="138">
        <v>196</v>
      </c>
      <c r="G9" s="138">
        <v>206</v>
      </c>
      <c r="H9" s="139">
        <v>206</v>
      </c>
      <c r="I9" s="138">
        <v>202</v>
      </c>
      <c r="J9" s="140">
        <v>214</v>
      </c>
      <c r="K9" s="308">
        <v>2621</v>
      </c>
      <c r="L9" s="125">
        <f t="shared" si="0"/>
        <v>1238</v>
      </c>
      <c r="M9" s="141">
        <f t="shared" si="1"/>
        <v>206.33333333333334</v>
      </c>
      <c r="N9" s="124">
        <f t="shared" si="2"/>
        <v>3859</v>
      </c>
      <c r="O9" s="134">
        <f t="shared" si="3"/>
        <v>214.38888888888889</v>
      </c>
    </row>
    <row r="10" spans="1:15" s="3" customFormat="1" ht="15.75" customHeight="1" thickBot="1">
      <c r="A10" s="135">
        <f>A9+1</f>
        <v>3</v>
      </c>
      <c r="B10" s="260" t="s">
        <v>31</v>
      </c>
      <c r="C10" s="295" t="s">
        <v>26</v>
      </c>
      <c r="D10" s="156" t="s">
        <v>47</v>
      </c>
      <c r="E10" s="137">
        <v>230</v>
      </c>
      <c r="F10" s="138">
        <v>226</v>
      </c>
      <c r="G10" s="138">
        <v>163</v>
      </c>
      <c r="H10" s="139">
        <v>179</v>
      </c>
      <c r="I10" s="138">
        <v>201</v>
      </c>
      <c r="J10" s="140">
        <v>191</v>
      </c>
      <c r="K10" s="308">
        <v>2613</v>
      </c>
      <c r="L10" s="125">
        <f t="shared" si="0"/>
        <v>1190</v>
      </c>
      <c r="M10" s="141">
        <f t="shared" si="1"/>
        <v>198.33333333333334</v>
      </c>
      <c r="N10" s="124">
        <f t="shared" si="2"/>
        <v>3803</v>
      </c>
      <c r="O10" s="134">
        <f t="shared" si="3"/>
        <v>211.27777777777777</v>
      </c>
    </row>
    <row r="11" spans="1:15" s="3" customFormat="1" ht="15.75" customHeight="1" thickBot="1">
      <c r="A11" s="135">
        <f aca="true" t="shared" si="4" ref="A11:A36">A10+1</f>
        <v>4</v>
      </c>
      <c r="B11" s="260" t="s">
        <v>79</v>
      </c>
      <c r="C11" s="295" t="s">
        <v>66</v>
      </c>
      <c r="D11" s="156" t="s">
        <v>47</v>
      </c>
      <c r="E11" s="144">
        <v>255</v>
      </c>
      <c r="F11" s="145">
        <v>234</v>
      </c>
      <c r="G11" s="145">
        <v>243</v>
      </c>
      <c r="H11" s="146">
        <v>202</v>
      </c>
      <c r="I11" s="145">
        <v>255</v>
      </c>
      <c r="J11" s="147">
        <v>180</v>
      </c>
      <c r="K11" s="309">
        <v>2395</v>
      </c>
      <c r="L11" s="126">
        <f t="shared" si="0"/>
        <v>1369</v>
      </c>
      <c r="M11" s="148">
        <f t="shared" si="1"/>
        <v>228.16666666666666</v>
      </c>
      <c r="N11" s="124">
        <f t="shared" si="2"/>
        <v>3764</v>
      </c>
      <c r="O11" s="134">
        <f t="shared" si="3"/>
        <v>209.11111111111111</v>
      </c>
    </row>
    <row r="12" spans="1:15" s="3" customFormat="1" ht="15.75" customHeight="1" thickBot="1">
      <c r="A12" s="135">
        <f t="shared" si="4"/>
        <v>5</v>
      </c>
      <c r="B12" s="260" t="s">
        <v>33</v>
      </c>
      <c r="C12" s="295" t="s">
        <v>26</v>
      </c>
      <c r="D12" s="158" t="s">
        <v>47</v>
      </c>
      <c r="E12" s="137">
        <v>209</v>
      </c>
      <c r="F12" s="138">
        <v>216</v>
      </c>
      <c r="G12" s="138">
        <v>190</v>
      </c>
      <c r="H12" s="139">
        <v>188</v>
      </c>
      <c r="I12" s="138">
        <v>201</v>
      </c>
      <c r="J12" s="140">
        <v>234</v>
      </c>
      <c r="K12" s="308">
        <v>2514</v>
      </c>
      <c r="L12" s="125">
        <f t="shared" si="0"/>
        <v>1238</v>
      </c>
      <c r="M12" s="141">
        <f t="shared" si="1"/>
        <v>206.33333333333334</v>
      </c>
      <c r="N12" s="124">
        <f t="shared" si="2"/>
        <v>3752</v>
      </c>
      <c r="O12" s="134">
        <f t="shared" si="3"/>
        <v>208.44444444444446</v>
      </c>
    </row>
    <row r="13" spans="1:15" s="3" customFormat="1" ht="15.75" customHeight="1" thickBot="1">
      <c r="A13" s="135">
        <f t="shared" si="4"/>
        <v>6</v>
      </c>
      <c r="B13" s="260" t="s">
        <v>120</v>
      </c>
      <c r="C13" s="295" t="s">
        <v>97</v>
      </c>
      <c r="D13" s="156" t="s">
        <v>47</v>
      </c>
      <c r="E13" s="137">
        <v>266</v>
      </c>
      <c r="F13" s="138">
        <v>225</v>
      </c>
      <c r="G13" s="138">
        <v>198</v>
      </c>
      <c r="H13" s="139">
        <v>241</v>
      </c>
      <c r="I13" s="138">
        <v>161</v>
      </c>
      <c r="J13" s="140">
        <v>226</v>
      </c>
      <c r="K13" s="308">
        <v>2432</v>
      </c>
      <c r="L13" s="125">
        <f t="shared" si="0"/>
        <v>1317</v>
      </c>
      <c r="M13" s="141">
        <f t="shared" si="1"/>
        <v>219.5</v>
      </c>
      <c r="N13" s="124">
        <f t="shared" si="2"/>
        <v>3749</v>
      </c>
      <c r="O13" s="134">
        <f t="shared" si="3"/>
        <v>208.27777777777777</v>
      </c>
    </row>
    <row r="14" spans="1:15" s="3" customFormat="1" ht="15.75" customHeight="1" thickBot="1">
      <c r="A14" s="135">
        <f t="shared" si="4"/>
        <v>7</v>
      </c>
      <c r="B14" s="260" t="s">
        <v>35</v>
      </c>
      <c r="C14" s="295" t="s">
        <v>42</v>
      </c>
      <c r="D14" s="156" t="s">
        <v>47</v>
      </c>
      <c r="E14" s="137">
        <v>184</v>
      </c>
      <c r="F14" s="138">
        <v>232</v>
      </c>
      <c r="G14" s="138">
        <v>176</v>
      </c>
      <c r="H14" s="139">
        <v>238</v>
      </c>
      <c r="I14" s="138">
        <v>167</v>
      </c>
      <c r="J14" s="140">
        <v>172</v>
      </c>
      <c r="K14" s="308">
        <v>2533</v>
      </c>
      <c r="L14" s="125">
        <f t="shared" si="0"/>
        <v>1169</v>
      </c>
      <c r="M14" s="141">
        <f t="shared" si="1"/>
        <v>194.83333333333334</v>
      </c>
      <c r="N14" s="124">
        <f t="shared" si="2"/>
        <v>3702</v>
      </c>
      <c r="O14" s="134">
        <f t="shared" si="3"/>
        <v>205.66666666666666</v>
      </c>
    </row>
    <row r="15" spans="1:15" s="3" customFormat="1" ht="15.75" customHeight="1" thickBot="1">
      <c r="A15" s="135">
        <f t="shared" si="4"/>
        <v>8</v>
      </c>
      <c r="B15" s="260" t="s">
        <v>159</v>
      </c>
      <c r="C15" s="295" t="s">
        <v>142</v>
      </c>
      <c r="D15" s="158" t="s">
        <v>56</v>
      </c>
      <c r="E15" s="144">
        <v>193</v>
      </c>
      <c r="F15" s="145">
        <v>211</v>
      </c>
      <c r="G15" s="145">
        <v>178</v>
      </c>
      <c r="H15" s="146">
        <v>180</v>
      </c>
      <c r="I15" s="145">
        <v>227</v>
      </c>
      <c r="J15" s="147">
        <v>187</v>
      </c>
      <c r="K15" s="309">
        <v>2354</v>
      </c>
      <c r="L15" s="126">
        <f t="shared" si="0"/>
        <v>1176</v>
      </c>
      <c r="M15" s="148">
        <f t="shared" si="1"/>
        <v>196</v>
      </c>
      <c r="N15" s="124">
        <f t="shared" si="2"/>
        <v>3530</v>
      </c>
      <c r="O15" s="134">
        <f t="shared" si="3"/>
        <v>196.11111111111111</v>
      </c>
    </row>
    <row r="16" spans="1:15" s="3" customFormat="1" ht="15.75" customHeight="1" thickBot="1">
      <c r="A16" s="135">
        <f t="shared" si="4"/>
        <v>9</v>
      </c>
      <c r="B16" s="259" t="s">
        <v>141</v>
      </c>
      <c r="C16" s="294" t="s">
        <v>26</v>
      </c>
      <c r="D16" s="156" t="s">
        <v>47</v>
      </c>
      <c r="E16" s="137">
        <v>133</v>
      </c>
      <c r="F16" s="138">
        <v>233</v>
      </c>
      <c r="G16" s="138">
        <v>199</v>
      </c>
      <c r="H16" s="139">
        <v>237</v>
      </c>
      <c r="I16" s="138">
        <v>190</v>
      </c>
      <c r="J16" s="140">
        <v>206</v>
      </c>
      <c r="K16" s="308">
        <v>2281</v>
      </c>
      <c r="L16" s="125">
        <f t="shared" si="0"/>
        <v>1198</v>
      </c>
      <c r="M16" s="141">
        <f t="shared" si="1"/>
        <v>199.66666666666666</v>
      </c>
      <c r="N16" s="124">
        <f t="shared" si="2"/>
        <v>3479</v>
      </c>
      <c r="O16" s="134">
        <f t="shared" si="3"/>
        <v>193.27777777777777</v>
      </c>
    </row>
    <row r="17" spans="1:15" s="3" customFormat="1" ht="15.75" customHeight="1" thickBot="1">
      <c r="A17" s="135">
        <f t="shared" si="4"/>
        <v>10</v>
      </c>
      <c r="B17" s="259" t="s">
        <v>118</v>
      </c>
      <c r="C17" s="294" t="s">
        <v>26</v>
      </c>
      <c r="D17" s="156" t="s">
        <v>56</v>
      </c>
      <c r="E17" s="137">
        <v>208</v>
      </c>
      <c r="F17" s="138">
        <v>181</v>
      </c>
      <c r="G17" s="138">
        <v>161</v>
      </c>
      <c r="H17" s="139">
        <v>171</v>
      </c>
      <c r="I17" s="138">
        <v>202</v>
      </c>
      <c r="J17" s="140">
        <v>160</v>
      </c>
      <c r="K17" s="308">
        <v>2390</v>
      </c>
      <c r="L17" s="125">
        <f t="shared" si="0"/>
        <v>1083</v>
      </c>
      <c r="M17" s="141">
        <f t="shared" si="1"/>
        <v>180.5</v>
      </c>
      <c r="N17" s="124">
        <f t="shared" si="2"/>
        <v>3473</v>
      </c>
      <c r="O17" s="134">
        <f t="shared" si="3"/>
        <v>192.94444444444446</v>
      </c>
    </row>
    <row r="18" spans="1:15" s="3" customFormat="1" ht="15.75" customHeight="1" thickBot="1">
      <c r="A18" s="135">
        <f t="shared" si="4"/>
        <v>11</v>
      </c>
      <c r="B18" s="259" t="s">
        <v>145</v>
      </c>
      <c r="C18" s="294" t="s">
        <v>149</v>
      </c>
      <c r="D18" s="156" t="s">
        <v>47</v>
      </c>
      <c r="E18" s="137">
        <v>200</v>
      </c>
      <c r="F18" s="138">
        <v>171</v>
      </c>
      <c r="G18" s="138">
        <v>183</v>
      </c>
      <c r="H18" s="139">
        <v>191</v>
      </c>
      <c r="I18" s="138">
        <v>159</v>
      </c>
      <c r="J18" s="140">
        <v>216</v>
      </c>
      <c r="K18" s="308">
        <v>2349</v>
      </c>
      <c r="L18" s="125">
        <f t="shared" si="0"/>
        <v>1120</v>
      </c>
      <c r="M18" s="141">
        <f t="shared" si="1"/>
        <v>186.66666666666666</v>
      </c>
      <c r="N18" s="124">
        <f t="shared" si="2"/>
        <v>3469</v>
      </c>
      <c r="O18" s="134">
        <f t="shared" si="3"/>
        <v>192.72222222222223</v>
      </c>
    </row>
    <row r="19" spans="1:15" s="3" customFormat="1" ht="15.75" customHeight="1" thickBot="1">
      <c r="A19" s="135">
        <f t="shared" si="4"/>
        <v>12</v>
      </c>
      <c r="B19" s="259" t="s">
        <v>160</v>
      </c>
      <c r="C19" s="294" t="s">
        <v>150</v>
      </c>
      <c r="D19" s="156" t="s">
        <v>47</v>
      </c>
      <c r="E19" s="137">
        <v>187</v>
      </c>
      <c r="F19" s="138">
        <v>183</v>
      </c>
      <c r="G19" s="138">
        <v>237</v>
      </c>
      <c r="H19" s="139">
        <v>201</v>
      </c>
      <c r="I19" s="138">
        <v>168</v>
      </c>
      <c r="J19" s="140">
        <v>173</v>
      </c>
      <c r="K19" s="308">
        <v>2312</v>
      </c>
      <c r="L19" s="125">
        <f t="shared" si="0"/>
        <v>1149</v>
      </c>
      <c r="M19" s="141">
        <f t="shared" si="1"/>
        <v>191.5</v>
      </c>
      <c r="N19" s="124">
        <f t="shared" si="2"/>
        <v>3461</v>
      </c>
      <c r="O19" s="134">
        <f t="shared" si="3"/>
        <v>192.27777777777777</v>
      </c>
    </row>
    <row r="20" spans="1:15" s="3" customFormat="1" ht="15.75" customHeight="1" thickBot="1">
      <c r="A20" s="135">
        <f t="shared" si="4"/>
        <v>13</v>
      </c>
      <c r="B20" s="259" t="s">
        <v>148</v>
      </c>
      <c r="C20" s="295" t="s">
        <v>126</v>
      </c>
      <c r="D20" s="156" t="s">
        <v>56</v>
      </c>
      <c r="E20" s="137">
        <v>139</v>
      </c>
      <c r="F20" s="138">
        <v>191</v>
      </c>
      <c r="G20" s="138">
        <v>190</v>
      </c>
      <c r="H20" s="139">
        <v>136</v>
      </c>
      <c r="I20" s="138">
        <v>179</v>
      </c>
      <c r="J20" s="140">
        <v>155</v>
      </c>
      <c r="K20" s="308">
        <v>2442</v>
      </c>
      <c r="L20" s="125">
        <f t="shared" si="0"/>
        <v>990</v>
      </c>
      <c r="M20" s="141">
        <f t="shared" si="1"/>
        <v>165</v>
      </c>
      <c r="N20" s="124">
        <f t="shared" si="2"/>
        <v>3432</v>
      </c>
      <c r="O20" s="134">
        <f t="shared" si="3"/>
        <v>190.66666666666666</v>
      </c>
    </row>
    <row r="21" spans="1:15" s="3" customFormat="1" ht="15.75" customHeight="1" thickBot="1">
      <c r="A21" s="135">
        <f t="shared" si="4"/>
        <v>14</v>
      </c>
      <c r="B21" s="259" t="s">
        <v>55</v>
      </c>
      <c r="C21" s="294" t="s">
        <v>27</v>
      </c>
      <c r="D21" s="156" t="s">
        <v>56</v>
      </c>
      <c r="E21" s="137">
        <v>198</v>
      </c>
      <c r="F21" s="138">
        <v>199</v>
      </c>
      <c r="G21" s="138">
        <v>173</v>
      </c>
      <c r="H21" s="139">
        <v>187</v>
      </c>
      <c r="I21" s="138">
        <v>197</v>
      </c>
      <c r="J21" s="140">
        <v>167</v>
      </c>
      <c r="K21" s="308">
        <v>2295</v>
      </c>
      <c r="L21" s="125">
        <f t="shared" si="0"/>
        <v>1121</v>
      </c>
      <c r="M21" s="141">
        <f t="shared" si="1"/>
        <v>186.83333333333334</v>
      </c>
      <c r="N21" s="124">
        <f t="shared" si="2"/>
        <v>3416</v>
      </c>
      <c r="O21" s="134">
        <f t="shared" si="3"/>
        <v>189.77777777777777</v>
      </c>
    </row>
    <row r="22" spans="1:15" s="3" customFormat="1" ht="15.75" customHeight="1" thickBot="1">
      <c r="A22" s="135">
        <f t="shared" si="4"/>
        <v>15</v>
      </c>
      <c r="B22" s="259" t="s">
        <v>147</v>
      </c>
      <c r="C22" s="294" t="s">
        <v>150</v>
      </c>
      <c r="D22" s="156" t="s">
        <v>47</v>
      </c>
      <c r="E22" s="137">
        <v>142</v>
      </c>
      <c r="F22" s="138">
        <v>193</v>
      </c>
      <c r="G22" s="138">
        <v>214</v>
      </c>
      <c r="H22" s="139">
        <v>165</v>
      </c>
      <c r="I22" s="138">
        <v>210</v>
      </c>
      <c r="J22" s="140">
        <v>173</v>
      </c>
      <c r="K22" s="308">
        <v>2276</v>
      </c>
      <c r="L22" s="125">
        <f t="shared" si="0"/>
        <v>1097</v>
      </c>
      <c r="M22" s="141">
        <f t="shared" si="1"/>
        <v>182.83333333333334</v>
      </c>
      <c r="N22" s="124">
        <f t="shared" si="2"/>
        <v>3373</v>
      </c>
      <c r="O22" s="134">
        <f t="shared" si="3"/>
        <v>187.38888888888889</v>
      </c>
    </row>
    <row r="23" spans="1:15" s="3" customFormat="1" ht="15" customHeight="1" thickBot="1">
      <c r="A23" s="135">
        <f t="shared" si="4"/>
        <v>16</v>
      </c>
      <c r="B23" s="259" t="s">
        <v>43</v>
      </c>
      <c r="C23" s="284" t="s">
        <v>27</v>
      </c>
      <c r="D23" s="156" t="s">
        <v>47</v>
      </c>
      <c r="E23" s="137">
        <v>179</v>
      </c>
      <c r="F23" s="138">
        <v>120</v>
      </c>
      <c r="G23" s="138">
        <v>167</v>
      </c>
      <c r="H23" s="139">
        <v>162</v>
      </c>
      <c r="I23" s="138">
        <v>153</v>
      </c>
      <c r="J23" s="140">
        <v>224</v>
      </c>
      <c r="K23" s="308">
        <v>2278</v>
      </c>
      <c r="L23" s="125">
        <f t="shared" si="0"/>
        <v>1005</v>
      </c>
      <c r="M23" s="141">
        <f t="shared" si="1"/>
        <v>167.5</v>
      </c>
      <c r="N23" s="124">
        <f t="shared" si="2"/>
        <v>3283</v>
      </c>
      <c r="O23" s="134">
        <f t="shared" si="3"/>
        <v>182.38888888888889</v>
      </c>
    </row>
    <row r="24" spans="1:15" s="3" customFormat="1" ht="15" customHeight="1" thickBot="1">
      <c r="A24" s="135"/>
      <c r="B24" s="260"/>
      <c r="C24" s="252"/>
      <c r="D24" s="156"/>
      <c r="E24" s="144"/>
      <c r="F24" s="138"/>
      <c r="G24" s="138"/>
      <c r="H24" s="139"/>
      <c r="I24" s="138"/>
      <c r="J24" s="140"/>
      <c r="K24" s="308"/>
      <c r="L24" s="125"/>
      <c r="M24" s="141"/>
      <c r="N24" s="124">
        <f t="shared" si="2"/>
        <v>0</v>
      </c>
      <c r="O24" s="134">
        <f t="shared" si="3"/>
        <v>0</v>
      </c>
    </row>
    <row r="25" spans="1:15" s="3" customFormat="1" ht="15" customHeight="1" thickBot="1">
      <c r="A25" s="135"/>
      <c r="B25" s="260"/>
      <c r="C25" s="252"/>
      <c r="D25" s="156"/>
      <c r="E25" s="144"/>
      <c r="F25" s="138"/>
      <c r="G25" s="138"/>
      <c r="H25" s="139"/>
      <c r="I25" s="138"/>
      <c r="J25" s="140"/>
      <c r="K25" s="308"/>
      <c r="L25" s="125"/>
      <c r="M25" s="141"/>
      <c r="N25" s="124">
        <f t="shared" si="2"/>
        <v>0</v>
      </c>
      <c r="O25" s="134">
        <f t="shared" si="3"/>
        <v>0</v>
      </c>
    </row>
    <row r="26" spans="1:15" s="3" customFormat="1" ht="15" customHeight="1" thickBot="1">
      <c r="A26" s="135"/>
      <c r="B26" s="260"/>
      <c r="C26" s="252"/>
      <c r="D26" s="156"/>
      <c r="E26" s="144"/>
      <c r="F26" s="138"/>
      <c r="G26" s="138"/>
      <c r="H26" s="139"/>
      <c r="I26" s="138"/>
      <c r="J26" s="140"/>
      <c r="K26" s="308"/>
      <c r="L26" s="125"/>
      <c r="M26" s="141"/>
      <c r="N26" s="124">
        <f t="shared" si="2"/>
        <v>0</v>
      </c>
      <c r="O26" s="134">
        <f t="shared" si="3"/>
        <v>0</v>
      </c>
    </row>
    <row r="27" spans="1:15" s="3" customFormat="1" ht="15" customHeight="1" thickBot="1">
      <c r="A27" s="298"/>
      <c r="B27" s="311" t="s">
        <v>49</v>
      </c>
      <c r="C27" s="299"/>
      <c r="D27" s="300"/>
      <c r="E27" s="301"/>
      <c r="F27" s="302"/>
      <c r="G27" s="302"/>
      <c r="H27" s="303"/>
      <c r="I27" s="302"/>
      <c r="J27" s="304"/>
      <c r="K27" s="306"/>
      <c r="L27" s="298"/>
      <c r="M27" s="305"/>
      <c r="N27" s="124">
        <f t="shared" si="2"/>
        <v>0</v>
      </c>
      <c r="O27" s="134">
        <f t="shared" si="3"/>
        <v>0</v>
      </c>
    </row>
    <row r="28" spans="1:15" s="3" customFormat="1" ht="15.75" customHeight="1" thickBot="1">
      <c r="A28" s="135"/>
      <c r="B28" s="260"/>
      <c r="C28" s="252"/>
      <c r="D28" s="156"/>
      <c r="E28" s="144"/>
      <c r="F28" s="138"/>
      <c r="G28" s="138"/>
      <c r="H28" s="139"/>
      <c r="I28" s="138"/>
      <c r="J28" s="140"/>
      <c r="K28" s="308"/>
      <c r="L28" s="125"/>
      <c r="M28" s="141"/>
      <c r="N28" s="124">
        <f t="shared" si="2"/>
        <v>0</v>
      </c>
      <c r="O28" s="134">
        <f t="shared" si="3"/>
        <v>0</v>
      </c>
    </row>
    <row r="29" spans="1:15" s="3" customFormat="1" ht="15.75" customHeight="1" thickBot="1">
      <c r="A29" s="135">
        <v>1</v>
      </c>
      <c r="B29" s="260" t="s">
        <v>167</v>
      </c>
      <c r="C29" s="295" t="s">
        <v>26</v>
      </c>
      <c r="D29" s="156" t="s">
        <v>49</v>
      </c>
      <c r="E29" s="144">
        <v>202</v>
      </c>
      <c r="F29" s="138">
        <v>175</v>
      </c>
      <c r="G29" s="138">
        <v>223</v>
      </c>
      <c r="H29" s="139">
        <v>191</v>
      </c>
      <c r="I29" s="138">
        <v>152</v>
      </c>
      <c r="J29" s="140">
        <v>181</v>
      </c>
      <c r="K29" s="308">
        <v>2239</v>
      </c>
      <c r="L29" s="125">
        <f aca="true" t="shared" si="5" ref="L29:L36">SUM(E29:J29)</f>
        <v>1124</v>
      </c>
      <c r="M29" s="141">
        <f aca="true" t="shared" si="6" ref="M29:M36">IF(L29&gt;0,AVERAGE(E29:J29),0)</f>
        <v>187.33333333333334</v>
      </c>
      <c r="N29" s="124">
        <f t="shared" si="2"/>
        <v>3363</v>
      </c>
      <c r="O29" s="134">
        <f t="shared" si="3"/>
        <v>186.83333333333334</v>
      </c>
    </row>
    <row r="30" spans="1:15" s="3" customFormat="1" ht="15.75" customHeight="1" thickBot="1">
      <c r="A30" s="135">
        <v>2</v>
      </c>
      <c r="B30" s="260" t="s">
        <v>87</v>
      </c>
      <c r="C30" s="295" t="s">
        <v>66</v>
      </c>
      <c r="D30" s="156" t="s">
        <v>49</v>
      </c>
      <c r="E30" s="137">
        <v>188</v>
      </c>
      <c r="F30" s="138">
        <v>234</v>
      </c>
      <c r="G30" s="138">
        <v>179</v>
      </c>
      <c r="H30" s="139">
        <v>199</v>
      </c>
      <c r="I30" s="138">
        <v>203</v>
      </c>
      <c r="J30" s="140">
        <v>151</v>
      </c>
      <c r="K30" s="308">
        <v>2174</v>
      </c>
      <c r="L30" s="125">
        <f t="shared" si="5"/>
        <v>1154</v>
      </c>
      <c r="M30" s="141">
        <f t="shared" si="6"/>
        <v>192.33333333333334</v>
      </c>
      <c r="N30" s="124">
        <f t="shared" si="2"/>
        <v>3328</v>
      </c>
      <c r="O30" s="134">
        <f t="shared" si="3"/>
        <v>184.88888888888889</v>
      </c>
    </row>
    <row r="31" spans="1:15" s="3" customFormat="1" ht="15.75" customHeight="1" thickBot="1">
      <c r="A31" s="135">
        <v>3</v>
      </c>
      <c r="B31" s="259" t="s">
        <v>41</v>
      </c>
      <c r="C31" s="294" t="s">
        <v>42</v>
      </c>
      <c r="D31" s="156" t="s">
        <v>49</v>
      </c>
      <c r="E31" s="137">
        <v>187</v>
      </c>
      <c r="F31" s="138">
        <v>206</v>
      </c>
      <c r="G31" s="138">
        <v>194</v>
      </c>
      <c r="H31" s="139">
        <v>146</v>
      </c>
      <c r="I31" s="138">
        <v>178</v>
      </c>
      <c r="J31" s="140">
        <v>245</v>
      </c>
      <c r="K31" s="308">
        <v>2159</v>
      </c>
      <c r="L31" s="125">
        <f t="shared" si="5"/>
        <v>1156</v>
      </c>
      <c r="M31" s="141">
        <f t="shared" si="6"/>
        <v>192.66666666666666</v>
      </c>
      <c r="N31" s="124">
        <f t="shared" si="2"/>
        <v>3315</v>
      </c>
      <c r="O31" s="134">
        <f t="shared" si="3"/>
        <v>184.16666666666666</v>
      </c>
    </row>
    <row r="32" spans="1:15" s="3" customFormat="1" ht="15.75" customHeight="1" thickBot="1">
      <c r="A32" s="135">
        <f t="shared" si="4"/>
        <v>4</v>
      </c>
      <c r="B32" s="260" t="s">
        <v>83</v>
      </c>
      <c r="C32" s="295" t="s">
        <v>84</v>
      </c>
      <c r="D32" s="156" t="s">
        <v>49</v>
      </c>
      <c r="E32" s="137">
        <v>166</v>
      </c>
      <c r="F32" s="138">
        <v>166</v>
      </c>
      <c r="G32" s="138">
        <v>167</v>
      </c>
      <c r="H32" s="139">
        <v>202</v>
      </c>
      <c r="I32" s="138">
        <v>158</v>
      </c>
      <c r="J32" s="140">
        <v>192</v>
      </c>
      <c r="K32" s="308">
        <v>2245</v>
      </c>
      <c r="L32" s="125">
        <f t="shared" si="5"/>
        <v>1051</v>
      </c>
      <c r="M32" s="141">
        <f t="shared" si="6"/>
        <v>175.16666666666666</v>
      </c>
      <c r="N32" s="124">
        <f t="shared" si="2"/>
        <v>3296</v>
      </c>
      <c r="O32" s="134">
        <f t="shared" si="3"/>
        <v>183.11111111111111</v>
      </c>
    </row>
    <row r="33" spans="1:15" s="3" customFormat="1" ht="15.75" customHeight="1" thickBot="1">
      <c r="A33" s="135">
        <f t="shared" si="4"/>
        <v>5</v>
      </c>
      <c r="B33" s="259" t="s">
        <v>175</v>
      </c>
      <c r="C33" s="294" t="s">
        <v>150</v>
      </c>
      <c r="D33" s="156" t="s">
        <v>49</v>
      </c>
      <c r="E33" s="137">
        <v>149</v>
      </c>
      <c r="F33" s="138">
        <v>192</v>
      </c>
      <c r="G33" s="138">
        <v>203</v>
      </c>
      <c r="H33" s="139">
        <v>178</v>
      </c>
      <c r="I33" s="138">
        <v>167</v>
      </c>
      <c r="J33" s="140">
        <v>257</v>
      </c>
      <c r="K33" s="308">
        <v>2096</v>
      </c>
      <c r="L33" s="125">
        <f t="shared" si="5"/>
        <v>1146</v>
      </c>
      <c r="M33" s="141">
        <f t="shared" si="6"/>
        <v>191</v>
      </c>
      <c r="N33" s="124">
        <f t="shared" si="2"/>
        <v>3242</v>
      </c>
      <c r="O33" s="134">
        <f t="shared" si="3"/>
        <v>180.11111111111111</v>
      </c>
    </row>
    <row r="34" spans="1:15" s="3" customFormat="1" ht="15.75" customHeight="1" thickBot="1">
      <c r="A34" s="135">
        <f t="shared" si="4"/>
        <v>6</v>
      </c>
      <c r="B34" s="291" t="s">
        <v>187</v>
      </c>
      <c r="C34" s="296" t="s">
        <v>66</v>
      </c>
      <c r="D34" s="156" t="s">
        <v>49</v>
      </c>
      <c r="E34" s="137">
        <v>169</v>
      </c>
      <c r="F34" s="138">
        <v>208</v>
      </c>
      <c r="G34" s="138">
        <v>167</v>
      </c>
      <c r="H34" s="139">
        <v>137</v>
      </c>
      <c r="I34" s="138">
        <v>181</v>
      </c>
      <c r="J34" s="140">
        <v>158</v>
      </c>
      <c r="K34" s="308">
        <v>2172</v>
      </c>
      <c r="L34" s="125">
        <f t="shared" si="5"/>
        <v>1020</v>
      </c>
      <c r="M34" s="141">
        <f t="shared" si="6"/>
        <v>170</v>
      </c>
      <c r="N34" s="124">
        <f t="shared" si="2"/>
        <v>3192</v>
      </c>
      <c r="O34" s="134">
        <f t="shared" si="3"/>
        <v>177.33333333333334</v>
      </c>
    </row>
    <row r="35" spans="1:15" s="3" customFormat="1" ht="15.75" customHeight="1" thickBot="1">
      <c r="A35" s="135">
        <f t="shared" si="4"/>
        <v>7</v>
      </c>
      <c r="B35" s="291" t="s">
        <v>144</v>
      </c>
      <c r="C35" s="296" t="s">
        <v>149</v>
      </c>
      <c r="D35" s="156" t="s">
        <v>49</v>
      </c>
      <c r="E35" s="137">
        <v>183</v>
      </c>
      <c r="F35" s="138">
        <v>185</v>
      </c>
      <c r="G35" s="138">
        <v>163</v>
      </c>
      <c r="H35" s="139">
        <v>137</v>
      </c>
      <c r="I35" s="138">
        <v>179</v>
      </c>
      <c r="J35" s="140">
        <v>169</v>
      </c>
      <c r="K35" s="308">
        <v>2172</v>
      </c>
      <c r="L35" s="125">
        <f t="shared" si="5"/>
        <v>1016</v>
      </c>
      <c r="M35" s="141">
        <f t="shared" si="6"/>
        <v>169.33333333333334</v>
      </c>
      <c r="N35" s="124">
        <f t="shared" si="2"/>
        <v>3188</v>
      </c>
      <c r="O35" s="134">
        <f t="shared" si="3"/>
        <v>177.11111111111111</v>
      </c>
    </row>
    <row r="36" spans="1:15" ht="15.75" customHeight="1" thickBot="1">
      <c r="A36" s="135">
        <f t="shared" si="4"/>
        <v>8</v>
      </c>
      <c r="B36" s="292" t="s">
        <v>185</v>
      </c>
      <c r="C36" s="297" t="s">
        <v>66</v>
      </c>
      <c r="D36" s="159" t="s">
        <v>49</v>
      </c>
      <c r="E36" s="151">
        <v>148</v>
      </c>
      <c r="F36" s="152">
        <v>177</v>
      </c>
      <c r="G36" s="152">
        <v>185</v>
      </c>
      <c r="H36" s="153">
        <v>167</v>
      </c>
      <c r="I36" s="152">
        <v>204</v>
      </c>
      <c r="J36" s="154">
        <v>157</v>
      </c>
      <c r="K36" s="310">
        <v>2137</v>
      </c>
      <c r="L36" s="127">
        <f t="shared" si="5"/>
        <v>1038</v>
      </c>
      <c r="M36" s="155">
        <f t="shared" si="6"/>
        <v>173</v>
      </c>
      <c r="N36" s="124">
        <f t="shared" si="2"/>
        <v>3175</v>
      </c>
      <c r="O36" s="134">
        <f t="shared" si="3"/>
        <v>176.38888888888889</v>
      </c>
    </row>
    <row r="37" spans="2:4" ht="12.75" thickTop="1">
      <c r="B37" s="22"/>
      <c r="C37" s="36"/>
      <c r="D37" s="36"/>
    </row>
    <row r="38" spans="2:4" ht="12.75">
      <c r="B38" s="22"/>
      <c r="C38" s="36"/>
      <c r="D38" s="36"/>
    </row>
    <row r="39" spans="2:4" ht="12.75">
      <c r="B39" s="22"/>
      <c r="C39" s="36"/>
      <c r="D39" s="36"/>
    </row>
    <row r="40" spans="2:4" ht="12.75">
      <c r="B40" s="22"/>
      <c r="C40" s="36"/>
      <c r="D40" s="36"/>
    </row>
    <row r="41" spans="2:4" ht="12.75">
      <c r="B41" s="22"/>
      <c r="C41" s="36"/>
      <c r="D41" s="36"/>
    </row>
    <row r="42" spans="2:4" ht="12.75">
      <c r="B42" s="22"/>
      <c r="C42" s="36"/>
      <c r="D42" s="36"/>
    </row>
    <row r="43" spans="2:4" ht="12.75">
      <c r="B43" s="22"/>
      <c r="C43" s="36"/>
      <c r="D43" s="36"/>
    </row>
    <row r="44" spans="2:4" ht="12.75">
      <c r="B44" s="22"/>
      <c r="C44" s="36"/>
      <c r="D44" s="36"/>
    </row>
    <row r="45" spans="2:4" ht="12.75">
      <c r="B45" s="22"/>
      <c r="C45" s="36"/>
      <c r="D45" s="36"/>
    </row>
    <row r="46" spans="2:4" ht="12.75">
      <c r="B46" s="22"/>
      <c r="C46" s="36"/>
      <c r="D46" s="36"/>
    </row>
    <row r="47" spans="2:4" ht="12.75">
      <c r="B47" s="22"/>
      <c r="C47" s="36"/>
      <c r="D47" s="36"/>
    </row>
    <row r="48" spans="2:4" ht="12.75">
      <c r="B48" s="22"/>
      <c r="C48" s="36"/>
      <c r="D48" s="36"/>
    </row>
    <row r="49" spans="2:4" ht="12.75">
      <c r="B49" s="22"/>
      <c r="C49" s="36"/>
      <c r="D49" s="36"/>
    </row>
    <row r="50" spans="2:4" ht="12.75">
      <c r="B50" s="22"/>
      <c r="C50" s="36"/>
      <c r="D50" s="36"/>
    </row>
    <row r="51" spans="2:4" ht="12.75">
      <c r="B51" s="22"/>
      <c r="C51" s="36"/>
      <c r="D51" s="36"/>
    </row>
    <row r="52" spans="2:4" ht="12.75">
      <c r="B52" s="22"/>
      <c r="C52" s="36"/>
      <c r="D52" s="36"/>
    </row>
    <row r="53" spans="2:4" ht="12.75">
      <c r="B53" s="22"/>
      <c r="C53" s="36"/>
      <c r="D53" s="36"/>
    </row>
    <row r="54" spans="2:4" ht="12.75">
      <c r="B54" s="22"/>
      <c r="C54" s="36"/>
      <c r="D54" s="36"/>
    </row>
    <row r="55" spans="2:4" ht="12.75">
      <c r="B55" s="22"/>
      <c r="C55" s="36"/>
      <c r="D55" s="36"/>
    </row>
    <row r="56" spans="2:4" ht="12.75">
      <c r="B56" s="22"/>
      <c r="C56" s="36"/>
      <c r="D56" s="36"/>
    </row>
    <row r="57" spans="2:4" ht="12.75">
      <c r="B57" s="22"/>
      <c r="C57" s="36"/>
      <c r="D57" s="36"/>
    </row>
    <row r="58" spans="2:4" ht="12.75">
      <c r="B58" s="22"/>
      <c r="C58" s="36"/>
      <c r="D58" s="36"/>
    </row>
    <row r="59" spans="2:4" ht="12.75">
      <c r="B59" s="22"/>
      <c r="C59" s="36"/>
      <c r="D59" s="36"/>
    </row>
    <row r="60" spans="2:4" ht="12.75">
      <c r="B60" s="22"/>
      <c r="C60" s="36"/>
      <c r="D60" s="36"/>
    </row>
    <row r="61" spans="2:4" ht="12.75">
      <c r="B61" s="22"/>
      <c r="C61" s="36"/>
      <c r="D61" s="36"/>
    </row>
    <row r="62" spans="2:4" ht="12.75">
      <c r="B62" s="22"/>
      <c r="C62" s="36"/>
      <c r="D62" s="36"/>
    </row>
    <row r="63" spans="2:4" ht="12.75">
      <c r="B63" s="22"/>
      <c r="C63" s="36"/>
      <c r="D63" s="36"/>
    </row>
    <row r="64" spans="2:4" ht="12.75">
      <c r="B64" s="22"/>
      <c r="C64" s="36"/>
      <c r="D64" s="36"/>
    </row>
    <row r="65" spans="2:4" ht="12.75">
      <c r="B65" s="22"/>
      <c r="C65" s="36"/>
      <c r="D65" s="36"/>
    </row>
    <row r="66" spans="2:4" ht="12.75">
      <c r="B66" s="22"/>
      <c r="C66" s="36"/>
      <c r="D66" s="36"/>
    </row>
    <row r="67" spans="2:4" ht="12.75">
      <c r="B67" s="22"/>
      <c r="C67" s="36"/>
      <c r="D67" s="36"/>
    </row>
    <row r="68" spans="2:4" ht="12.75">
      <c r="B68" s="22"/>
      <c r="C68" s="36"/>
      <c r="D68" s="36"/>
    </row>
    <row r="69" spans="2:4" ht="12.75">
      <c r="B69" s="22"/>
      <c r="C69" s="36"/>
      <c r="D69" s="36"/>
    </row>
    <row r="70" spans="2:4" ht="12.75">
      <c r="B70" s="22"/>
      <c r="C70" s="36"/>
      <c r="D70" s="36"/>
    </row>
    <row r="71" spans="2:4" ht="12.75">
      <c r="B71" s="22"/>
      <c r="C71" s="36"/>
      <c r="D71" s="36"/>
    </row>
    <row r="72" spans="2:4" ht="12.75">
      <c r="B72" s="22"/>
      <c r="C72" s="36"/>
      <c r="D72" s="36"/>
    </row>
    <row r="73" spans="2:4" ht="12.75">
      <c r="B73" s="22"/>
      <c r="C73" s="36"/>
      <c r="D73" s="36"/>
    </row>
    <row r="74" spans="2:4" ht="12.75">
      <c r="B74" s="22"/>
      <c r="C74" s="36"/>
      <c r="D74" s="36"/>
    </row>
    <row r="75" spans="2:4" ht="12.75">
      <c r="B75" s="22"/>
      <c r="C75" s="36"/>
      <c r="D75" s="36"/>
    </row>
    <row r="76" spans="2:4" ht="12.75">
      <c r="B76" s="22"/>
      <c r="C76" s="36"/>
      <c r="D76" s="36"/>
    </row>
    <row r="77" spans="2:4" ht="12.75">
      <c r="B77" s="22"/>
      <c r="C77" s="36"/>
      <c r="D77" s="36"/>
    </row>
    <row r="78" spans="2:4" ht="12.75">
      <c r="B78" s="22"/>
      <c r="C78" s="36"/>
      <c r="D78" s="36"/>
    </row>
    <row r="79" spans="2:4" ht="12.75">
      <c r="B79" s="22"/>
      <c r="C79" s="36"/>
      <c r="D79" s="36"/>
    </row>
    <row r="80" spans="2:4" ht="12.75">
      <c r="B80" s="22"/>
      <c r="C80" s="36"/>
      <c r="D80" s="36"/>
    </row>
    <row r="81" spans="2:4" ht="12.75">
      <c r="B81" s="22"/>
      <c r="C81" s="36"/>
      <c r="D81" s="36"/>
    </row>
    <row r="82" spans="2:4" ht="12.75">
      <c r="B82" s="22"/>
      <c r="C82" s="36"/>
      <c r="D82" s="36"/>
    </row>
    <row r="83" spans="2:4" ht="12.75">
      <c r="B83" s="22"/>
      <c r="C83" s="36"/>
      <c r="D83" s="36"/>
    </row>
    <row r="84" spans="2:4" ht="12.75">
      <c r="B84" s="22"/>
      <c r="C84" s="36"/>
      <c r="D84" s="36"/>
    </row>
    <row r="85" spans="2:4" ht="12.75">
      <c r="B85" s="22"/>
      <c r="C85" s="36"/>
      <c r="D85" s="36"/>
    </row>
    <row r="86" spans="2:4" ht="12.75">
      <c r="B86" s="22"/>
      <c r="C86" s="36"/>
      <c r="D86" s="36"/>
    </row>
    <row r="87" spans="2:4" ht="12.75">
      <c r="B87" s="22"/>
      <c r="C87" s="36"/>
      <c r="D87" s="36"/>
    </row>
    <row r="88" spans="2:4" ht="12.75">
      <c r="B88" s="22"/>
      <c r="C88" s="36"/>
      <c r="D88" s="36"/>
    </row>
    <row r="89" spans="2:4" ht="12.75">
      <c r="B89" s="22"/>
      <c r="C89" s="36"/>
      <c r="D89" s="36"/>
    </row>
    <row r="90" spans="2:4" ht="12.75">
      <c r="B90" s="22"/>
      <c r="C90" s="36"/>
      <c r="D90" s="36"/>
    </row>
    <row r="91" spans="2:4" ht="12.75">
      <c r="B91" s="22"/>
      <c r="C91" s="36"/>
      <c r="D91" s="36"/>
    </row>
    <row r="92" spans="2:4" ht="12.75">
      <c r="B92" s="22"/>
      <c r="C92" s="36"/>
      <c r="D92" s="36"/>
    </row>
    <row r="93" spans="2:4" ht="12.75">
      <c r="B93" s="22"/>
      <c r="C93" s="36"/>
      <c r="D93" s="36"/>
    </row>
    <row r="94" spans="2:4" ht="12.75">
      <c r="B94" s="22"/>
      <c r="C94" s="36"/>
      <c r="D94" s="36"/>
    </row>
    <row r="95" spans="2:4" ht="12.75">
      <c r="B95" s="22"/>
      <c r="C95" s="36"/>
      <c r="D95" s="36"/>
    </row>
    <row r="96" spans="2:4" ht="12.75">
      <c r="B96" s="22"/>
      <c r="C96" s="36"/>
      <c r="D96" s="36"/>
    </row>
    <row r="97" spans="2:4" ht="12.75">
      <c r="B97" s="22"/>
      <c r="C97" s="36"/>
      <c r="D97" s="36"/>
    </row>
    <row r="98" spans="2:4" ht="12.75">
      <c r="B98" s="22"/>
      <c r="C98" s="36"/>
      <c r="D98" s="36"/>
    </row>
    <row r="99" spans="2:4" ht="12.75">
      <c r="B99" s="22"/>
      <c r="C99" s="36"/>
      <c r="D99" s="36"/>
    </row>
    <row r="100" spans="2:4" ht="12.75">
      <c r="B100" s="22"/>
      <c r="C100" s="36"/>
      <c r="D100" s="36"/>
    </row>
    <row r="101" spans="2:4" ht="12.75">
      <c r="B101" s="22"/>
      <c r="C101" s="36"/>
      <c r="D101" s="36"/>
    </row>
    <row r="102" spans="2:4" ht="12.75">
      <c r="B102" s="22"/>
      <c r="C102" s="36"/>
      <c r="D102" s="36"/>
    </row>
    <row r="103" spans="2:4" ht="12.75">
      <c r="B103" s="22"/>
      <c r="C103" s="36"/>
      <c r="D103" s="36"/>
    </row>
    <row r="104" spans="2:4" ht="12.75">
      <c r="B104" s="22"/>
      <c r="C104" s="36"/>
      <c r="D104" s="36"/>
    </row>
    <row r="105" spans="2:4" ht="12.75">
      <c r="B105" s="22"/>
      <c r="C105" s="36"/>
      <c r="D105" s="36"/>
    </row>
    <row r="106" spans="2:4" ht="12.75">
      <c r="B106" s="22"/>
      <c r="C106" s="36"/>
      <c r="D106" s="36"/>
    </row>
    <row r="107" spans="2:4" ht="12.75">
      <c r="B107" s="22"/>
      <c r="C107" s="36"/>
      <c r="D107" s="36"/>
    </row>
    <row r="108" spans="2:4" ht="12.75">
      <c r="B108" s="22"/>
      <c r="C108" s="36"/>
      <c r="D108" s="36"/>
    </row>
    <row r="109" spans="2:4" ht="12.75">
      <c r="B109" s="22"/>
      <c r="C109" s="36"/>
      <c r="D109" s="36"/>
    </row>
    <row r="110" spans="2:4" ht="12.75">
      <c r="B110" s="22"/>
      <c r="C110" s="36"/>
      <c r="D110" s="36"/>
    </row>
    <row r="111" spans="2:4" ht="12.75">
      <c r="B111" s="22"/>
      <c r="C111" s="36"/>
      <c r="D111" s="36"/>
    </row>
    <row r="112" spans="2:4" ht="12.75">
      <c r="B112" s="22"/>
      <c r="C112" s="36"/>
      <c r="D112" s="36"/>
    </row>
    <row r="113" spans="2:4" ht="12.75">
      <c r="B113" s="22"/>
      <c r="C113" s="36"/>
      <c r="D113" s="36"/>
    </row>
    <row r="114" spans="2:4" ht="12.75">
      <c r="B114" s="22"/>
      <c r="C114" s="36"/>
      <c r="D114" s="36"/>
    </row>
  </sheetData>
  <sheetProtection/>
  <mergeCells count="14">
    <mergeCell ref="M6:M7"/>
    <mergeCell ref="K6:K7"/>
    <mergeCell ref="N6:N7"/>
    <mergeCell ref="O6:O7"/>
    <mergeCell ref="A1:M1"/>
    <mergeCell ref="A3:M3"/>
    <mergeCell ref="A4:M4"/>
    <mergeCell ref="A5:M5"/>
    <mergeCell ref="A6:A7"/>
    <mergeCell ref="B6:B7"/>
    <mergeCell ref="C6:C7"/>
    <mergeCell ref="D6:D7"/>
    <mergeCell ref="E6:J6"/>
    <mergeCell ref="L6:L7"/>
  </mergeCells>
  <conditionalFormatting sqref="E8:K36">
    <cfRule type="cellIs" priority="1" dxfId="0" operator="greaterThanOrEqual" stopIfTrue="1">
      <formula>200</formula>
    </cfRule>
  </conditionalFormatting>
  <printOptions/>
  <pageMargins left="0.35433070866141736" right="0.1968503937007874" top="0.7874015748031497" bottom="0.984251968503937" header="0" footer="0"/>
  <pageSetup horizontalDpi="200" verticalDpi="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N146"/>
  <sheetViews>
    <sheetView zoomScale="85" zoomScaleNormal="85" zoomScalePageLayoutView="0" workbookViewId="0" topLeftCell="A1">
      <selection activeCell="R17" sqref="R17"/>
    </sheetView>
  </sheetViews>
  <sheetFormatPr defaultColWidth="9.140625" defaultRowHeight="12.75"/>
  <cols>
    <col min="1" max="1" width="5.28125" style="2" customWidth="1"/>
    <col min="2" max="2" width="25.7109375" style="18" bestFit="1" customWidth="1"/>
    <col min="3" max="3" width="13.57421875" style="37" customWidth="1"/>
    <col min="4" max="4" width="9.7109375" style="2" customWidth="1"/>
    <col min="5" max="11" width="9.8515625" style="2" customWidth="1"/>
    <col min="12" max="12" width="9.7109375" style="2" customWidth="1"/>
    <col min="13" max="14" width="10.7109375" style="2" customWidth="1"/>
    <col min="15" max="16384" width="9.140625" style="2" customWidth="1"/>
  </cols>
  <sheetData>
    <row r="1" spans="1:14" ht="17.25">
      <c r="A1" s="368" t="s">
        <v>13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70"/>
    </row>
    <row r="2" spans="1:14" ht="5.25" customHeight="1">
      <c r="A2" s="38"/>
      <c r="B2" s="39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</row>
    <row r="3" spans="1:14" ht="17.25" customHeight="1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9"/>
    </row>
    <row r="4" spans="1:14" ht="17.25" customHeight="1" thickBot="1">
      <c r="A4" s="362" t="s">
        <v>30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4"/>
    </row>
    <row r="5" spans="1:14" ht="5.25" customHeight="1">
      <c r="A5" s="9"/>
      <c r="B5" s="20"/>
      <c r="C5" s="20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5.25" customHeight="1" thickBot="1">
      <c r="A6" s="9"/>
      <c r="B6" s="20"/>
      <c r="C6" s="20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8" thickBot="1">
      <c r="A7" s="365" t="s">
        <v>65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7"/>
    </row>
    <row r="8" spans="1:14" ht="7.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5.75" thickBot="1">
      <c r="A9" s="359" t="s">
        <v>14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1"/>
    </row>
    <row r="10" spans="1:14" ht="12.75" customHeight="1" thickBot="1">
      <c r="A10" s="384" t="s">
        <v>0</v>
      </c>
      <c r="B10" s="386" t="s">
        <v>4</v>
      </c>
      <c r="C10" s="395" t="s">
        <v>11</v>
      </c>
      <c r="D10" s="388" t="s">
        <v>18</v>
      </c>
      <c r="E10" s="389"/>
      <c r="F10" s="389"/>
      <c r="G10" s="389"/>
      <c r="H10" s="389"/>
      <c r="I10" s="389"/>
      <c r="J10" s="389"/>
      <c r="K10" s="389"/>
      <c r="L10" s="400"/>
      <c r="M10" s="397" t="s">
        <v>23</v>
      </c>
      <c r="N10" s="382" t="s">
        <v>22</v>
      </c>
    </row>
    <row r="11" spans="1:14" ht="16.5" customHeight="1" thickBot="1">
      <c r="A11" s="385"/>
      <c r="B11" s="387"/>
      <c r="C11" s="399"/>
      <c r="D11" s="6" t="s">
        <v>1</v>
      </c>
      <c r="E11" s="7" t="s">
        <v>7</v>
      </c>
      <c r="F11" s="238" t="s">
        <v>2</v>
      </c>
      <c r="G11" s="238" t="s">
        <v>8</v>
      </c>
      <c r="H11" s="238" t="s">
        <v>5</v>
      </c>
      <c r="I11" s="238" t="s">
        <v>3</v>
      </c>
      <c r="J11" s="238" t="s">
        <v>153</v>
      </c>
      <c r="K11" s="238" t="s">
        <v>197</v>
      </c>
      <c r="L11" s="8" t="s">
        <v>198</v>
      </c>
      <c r="M11" s="398"/>
      <c r="N11" s="383"/>
    </row>
    <row r="12" spans="1:14" s="3" customFormat="1" ht="14.25" customHeight="1">
      <c r="A12" s="191">
        <v>1</v>
      </c>
      <c r="B12" s="129" t="s">
        <v>32</v>
      </c>
      <c r="C12" s="157" t="s">
        <v>27</v>
      </c>
      <c r="D12" s="247">
        <v>1319</v>
      </c>
      <c r="E12" s="160">
        <v>1247</v>
      </c>
      <c r="F12" s="161">
        <v>1302</v>
      </c>
      <c r="G12" s="161"/>
      <c r="H12" s="161"/>
      <c r="I12" s="161"/>
      <c r="J12" s="161"/>
      <c r="K12" s="161"/>
      <c r="L12" s="161"/>
      <c r="M12" s="78">
        <f aca="true" t="shared" si="0" ref="M12:M43">+IF(ISERROR(SUM(LARGE(D12:L12,1),LARGE(D12:L12,2))),0,SUM(LARGE(D12:L12,1),LARGE(D12:L12,2)))</f>
        <v>2621</v>
      </c>
      <c r="N12" s="49">
        <f aca="true" t="shared" si="1" ref="N12:N43">M12/12</f>
        <v>218.41666666666666</v>
      </c>
    </row>
    <row r="13" spans="1:14" s="3" customFormat="1" ht="14.25" customHeight="1">
      <c r="A13" s="192">
        <f aca="true" t="shared" si="2" ref="A13:A66">A12+1</f>
        <v>2</v>
      </c>
      <c r="B13" s="136" t="s">
        <v>31</v>
      </c>
      <c r="C13" s="156" t="s">
        <v>26</v>
      </c>
      <c r="D13" s="162">
        <v>1335</v>
      </c>
      <c r="E13" s="163">
        <v>1205</v>
      </c>
      <c r="F13" s="164">
        <v>1218</v>
      </c>
      <c r="G13" s="164">
        <v>1278</v>
      </c>
      <c r="H13" s="164">
        <v>1068</v>
      </c>
      <c r="I13" s="164"/>
      <c r="J13" s="164"/>
      <c r="K13" s="164"/>
      <c r="L13" s="164"/>
      <c r="M13" s="79">
        <f t="shared" si="0"/>
        <v>2613</v>
      </c>
      <c r="N13" s="28">
        <f t="shared" si="1"/>
        <v>217.75</v>
      </c>
    </row>
    <row r="14" spans="1:14" s="3" customFormat="1" ht="14.25" customHeight="1">
      <c r="A14" s="192">
        <f t="shared" si="2"/>
        <v>3</v>
      </c>
      <c r="B14" s="143" t="s">
        <v>34</v>
      </c>
      <c r="C14" s="158" t="s">
        <v>27</v>
      </c>
      <c r="D14" s="162">
        <v>1327</v>
      </c>
      <c r="E14" s="163">
        <v>1284</v>
      </c>
      <c r="F14" s="164">
        <v>1244</v>
      </c>
      <c r="G14" s="164">
        <v>1061</v>
      </c>
      <c r="H14" s="164"/>
      <c r="I14" s="164"/>
      <c r="J14" s="164"/>
      <c r="K14" s="164"/>
      <c r="L14" s="164"/>
      <c r="M14" s="79">
        <f t="shared" si="0"/>
        <v>2611</v>
      </c>
      <c r="N14" s="28">
        <f t="shared" si="1"/>
        <v>217.58333333333334</v>
      </c>
    </row>
    <row r="15" spans="1:14" s="3" customFormat="1" ht="14.25" customHeight="1">
      <c r="A15" s="192">
        <f t="shared" si="2"/>
        <v>4</v>
      </c>
      <c r="B15" s="143" t="s">
        <v>35</v>
      </c>
      <c r="C15" s="158" t="s">
        <v>42</v>
      </c>
      <c r="D15" s="162">
        <v>1301</v>
      </c>
      <c r="E15" s="163">
        <v>1100</v>
      </c>
      <c r="F15" s="164">
        <v>1097</v>
      </c>
      <c r="G15" s="164">
        <v>964</v>
      </c>
      <c r="H15" s="164">
        <v>1232</v>
      </c>
      <c r="I15" s="164">
        <v>1051</v>
      </c>
      <c r="J15" s="164"/>
      <c r="K15" s="164"/>
      <c r="L15" s="164"/>
      <c r="M15" s="79">
        <f t="shared" si="0"/>
        <v>2533</v>
      </c>
      <c r="N15" s="28">
        <f t="shared" si="1"/>
        <v>211.08333333333334</v>
      </c>
    </row>
    <row r="16" spans="1:14" s="3" customFormat="1" ht="14.25" customHeight="1">
      <c r="A16" s="192">
        <f t="shared" si="2"/>
        <v>5</v>
      </c>
      <c r="B16" s="143" t="s">
        <v>33</v>
      </c>
      <c r="C16" s="158" t="s">
        <v>26</v>
      </c>
      <c r="D16" s="165">
        <v>1244</v>
      </c>
      <c r="E16" s="163">
        <v>1163</v>
      </c>
      <c r="F16" s="164">
        <v>1155</v>
      </c>
      <c r="G16" s="164">
        <v>1161</v>
      </c>
      <c r="H16" s="164">
        <v>1078</v>
      </c>
      <c r="I16" s="164">
        <v>1222</v>
      </c>
      <c r="J16" s="164">
        <v>1173</v>
      </c>
      <c r="K16" s="164">
        <v>1135</v>
      </c>
      <c r="L16" s="164">
        <v>1270</v>
      </c>
      <c r="M16" s="79">
        <f t="shared" si="0"/>
        <v>2514</v>
      </c>
      <c r="N16" s="28">
        <f t="shared" si="1"/>
        <v>209.5</v>
      </c>
    </row>
    <row r="17" spans="1:14" s="3" customFormat="1" ht="14.25" customHeight="1">
      <c r="A17" s="192">
        <f t="shared" si="2"/>
        <v>6</v>
      </c>
      <c r="B17" s="143" t="s">
        <v>148</v>
      </c>
      <c r="C17" s="158" t="s">
        <v>126</v>
      </c>
      <c r="D17" s="162">
        <v>1241</v>
      </c>
      <c r="E17" s="163">
        <v>1201</v>
      </c>
      <c r="F17" s="164">
        <v>1100</v>
      </c>
      <c r="G17" s="164">
        <v>1201</v>
      </c>
      <c r="H17" s="164"/>
      <c r="I17" s="164"/>
      <c r="J17" s="164"/>
      <c r="K17" s="164"/>
      <c r="L17" s="164"/>
      <c r="M17" s="79">
        <f t="shared" si="0"/>
        <v>2442</v>
      </c>
      <c r="N17" s="28">
        <f t="shared" si="1"/>
        <v>203.5</v>
      </c>
    </row>
    <row r="18" spans="1:14" s="3" customFormat="1" ht="14.25" customHeight="1">
      <c r="A18" s="192">
        <f t="shared" si="2"/>
        <v>7</v>
      </c>
      <c r="B18" s="143" t="s">
        <v>120</v>
      </c>
      <c r="C18" s="158" t="s">
        <v>97</v>
      </c>
      <c r="D18" s="162">
        <v>1210</v>
      </c>
      <c r="E18" s="163">
        <v>1185</v>
      </c>
      <c r="F18" s="164">
        <v>1222</v>
      </c>
      <c r="G18" s="164">
        <v>1210</v>
      </c>
      <c r="H18" s="164"/>
      <c r="I18" s="164"/>
      <c r="J18" s="164"/>
      <c r="K18" s="164"/>
      <c r="L18" s="164"/>
      <c r="M18" s="79">
        <f t="shared" si="0"/>
        <v>2432</v>
      </c>
      <c r="N18" s="28">
        <f t="shared" si="1"/>
        <v>202.66666666666666</v>
      </c>
    </row>
    <row r="19" spans="1:14" s="3" customFormat="1" ht="14.25" customHeight="1">
      <c r="A19" s="194">
        <f t="shared" si="2"/>
        <v>8</v>
      </c>
      <c r="B19" s="143" t="s">
        <v>79</v>
      </c>
      <c r="C19" s="158" t="s">
        <v>66</v>
      </c>
      <c r="D19" s="162">
        <v>1153</v>
      </c>
      <c r="E19" s="163">
        <v>1242</v>
      </c>
      <c r="F19" s="164"/>
      <c r="G19" s="164"/>
      <c r="H19" s="164"/>
      <c r="I19" s="164"/>
      <c r="J19" s="164"/>
      <c r="K19" s="164"/>
      <c r="L19" s="164"/>
      <c r="M19" s="79">
        <f t="shared" si="0"/>
        <v>2395</v>
      </c>
      <c r="N19" s="28">
        <f t="shared" si="1"/>
        <v>199.58333333333334</v>
      </c>
    </row>
    <row r="20" spans="1:14" s="3" customFormat="1" ht="14.25" customHeight="1">
      <c r="A20" s="193">
        <f t="shared" si="2"/>
        <v>9</v>
      </c>
      <c r="B20" s="136" t="s">
        <v>118</v>
      </c>
      <c r="C20" s="156" t="s">
        <v>26</v>
      </c>
      <c r="D20" s="197">
        <v>1153</v>
      </c>
      <c r="E20" s="167">
        <v>1237</v>
      </c>
      <c r="F20" s="168">
        <v>1074</v>
      </c>
      <c r="G20" s="168">
        <v>1012</v>
      </c>
      <c r="H20" s="168"/>
      <c r="I20" s="168"/>
      <c r="J20" s="168"/>
      <c r="K20" s="168"/>
      <c r="L20" s="168"/>
      <c r="M20" s="80">
        <f t="shared" si="0"/>
        <v>2390</v>
      </c>
      <c r="N20" s="83">
        <f t="shared" si="1"/>
        <v>199.16666666666666</v>
      </c>
    </row>
    <row r="21" spans="1:14" s="3" customFormat="1" ht="14.25" customHeight="1">
      <c r="A21" s="192">
        <f t="shared" si="2"/>
        <v>10</v>
      </c>
      <c r="B21" s="136" t="s">
        <v>159</v>
      </c>
      <c r="C21" s="249" t="s">
        <v>142</v>
      </c>
      <c r="D21" s="162">
        <v>1175</v>
      </c>
      <c r="E21" s="163">
        <v>1179</v>
      </c>
      <c r="F21" s="164"/>
      <c r="G21" s="164"/>
      <c r="H21" s="164"/>
      <c r="I21" s="164"/>
      <c r="J21" s="164"/>
      <c r="K21" s="164"/>
      <c r="L21" s="164"/>
      <c r="M21" s="79">
        <f t="shared" si="0"/>
        <v>2354</v>
      </c>
      <c r="N21" s="28">
        <f t="shared" si="1"/>
        <v>196.16666666666666</v>
      </c>
    </row>
    <row r="22" spans="1:14" s="3" customFormat="1" ht="14.25" customHeight="1">
      <c r="A22" s="192">
        <f t="shared" si="2"/>
        <v>11</v>
      </c>
      <c r="B22" s="136" t="s">
        <v>145</v>
      </c>
      <c r="C22" s="249" t="s">
        <v>149</v>
      </c>
      <c r="D22" s="162">
        <v>1155</v>
      </c>
      <c r="E22" s="163">
        <v>1055</v>
      </c>
      <c r="F22" s="164">
        <v>1071</v>
      </c>
      <c r="G22" s="164">
        <v>1112</v>
      </c>
      <c r="H22" s="164">
        <v>1054</v>
      </c>
      <c r="I22" s="164">
        <v>1194</v>
      </c>
      <c r="J22" s="164"/>
      <c r="K22" s="164"/>
      <c r="L22" s="164"/>
      <c r="M22" s="79">
        <f t="shared" si="0"/>
        <v>2349</v>
      </c>
      <c r="N22" s="28">
        <f t="shared" si="1"/>
        <v>195.75</v>
      </c>
    </row>
    <row r="23" spans="1:14" s="3" customFormat="1" ht="14.25" customHeight="1">
      <c r="A23" s="192">
        <f t="shared" si="2"/>
        <v>12</v>
      </c>
      <c r="B23" s="136" t="s">
        <v>160</v>
      </c>
      <c r="C23" s="249" t="s">
        <v>150</v>
      </c>
      <c r="D23" s="162">
        <v>1104</v>
      </c>
      <c r="E23" s="163">
        <v>1206</v>
      </c>
      <c r="F23" s="164">
        <v>1106</v>
      </c>
      <c r="G23" s="164"/>
      <c r="H23" s="164"/>
      <c r="I23" s="164"/>
      <c r="J23" s="164"/>
      <c r="K23" s="164"/>
      <c r="L23" s="164"/>
      <c r="M23" s="79">
        <f t="shared" si="0"/>
        <v>2312</v>
      </c>
      <c r="N23" s="28">
        <f t="shared" si="1"/>
        <v>192.66666666666666</v>
      </c>
    </row>
    <row r="24" spans="1:14" s="3" customFormat="1" ht="14.25" customHeight="1">
      <c r="A24" s="192">
        <f t="shared" si="2"/>
        <v>13</v>
      </c>
      <c r="B24" s="136" t="s">
        <v>55</v>
      </c>
      <c r="C24" s="158" t="s">
        <v>27</v>
      </c>
      <c r="D24" s="162">
        <v>1011</v>
      </c>
      <c r="E24" s="163">
        <v>1142</v>
      </c>
      <c r="F24" s="164">
        <v>1051</v>
      </c>
      <c r="G24" s="164">
        <v>1153</v>
      </c>
      <c r="H24" s="164"/>
      <c r="I24" s="164"/>
      <c r="J24" s="164"/>
      <c r="K24" s="164"/>
      <c r="L24" s="164"/>
      <c r="M24" s="79">
        <f t="shared" si="0"/>
        <v>2295</v>
      </c>
      <c r="N24" s="28">
        <f t="shared" si="1"/>
        <v>191.25</v>
      </c>
    </row>
    <row r="25" spans="1:14" s="3" customFormat="1" ht="14.25" customHeight="1">
      <c r="A25" s="192">
        <f t="shared" si="2"/>
        <v>14</v>
      </c>
      <c r="B25" s="136" t="s">
        <v>141</v>
      </c>
      <c r="C25" s="156" t="s">
        <v>26</v>
      </c>
      <c r="D25" s="162">
        <v>1037</v>
      </c>
      <c r="E25" s="163">
        <v>1174</v>
      </c>
      <c r="F25" s="164">
        <v>493</v>
      </c>
      <c r="G25" s="164">
        <v>1107</v>
      </c>
      <c r="H25" s="164">
        <v>1069</v>
      </c>
      <c r="I25" s="164"/>
      <c r="J25" s="164"/>
      <c r="K25" s="164"/>
      <c r="L25" s="164"/>
      <c r="M25" s="79">
        <f t="shared" si="0"/>
        <v>2281</v>
      </c>
      <c r="N25" s="28">
        <f t="shared" si="1"/>
        <v>190.08333333333334</v>
      </c>
    </row>
    <row r="26" spans="1:14" s="3" customFormat="1" ht="14.25" customHeight="1">
      <c r="A26" s="192">
        <f t="shared" si="2"/>
        <v>15</v>
      </c>
      <c r="B26" s="136" t="s">
        <v>43</v>
      </c>
      <c r="C26" s="156" t="s">
        <v>27</v>
      </c>
      <c r="D26" s="162">
        <v>1064</v>
      </c>
      <c r="E26" s="163">
        <v>1140</v>
      </c>
      <c r="F26" s="164">
        <v>1138</v>
      </c>
      <c r="G26" s="164">
        <v>1002</v>
      </c>
      <c r="H26" s="164"/>
      <c r="I26" s="164"/>
      <c r="J26" s="164"/>
      <c r="K26" s="164"/>
      <c r="L26" s="164"/>
      <c r="M26" s="79">
        <f t="shared" si="0"/>
        <v>2278</v>
      </c>
      <c r="N26" s="28">
        <f t="shared" si="1"/>
        <v>189.83333333333334</v>
      </c>
    </row>
    <row r="27" spans="1:14" s="3" customFormat="1" ht="14.25" customHeight="1" thickBot="1">
      <c r="A27" s="286">
        <f t="shared" si="2"/>
        <v>16</v>
      </c>
      <c r="B27" s="150" t="s">
        <v>147</v>
      </c>
      <c r="C27" s="287" t="s">
        <v>150</v>
      </c>
      <c r="D27" s="171">
        <v>1019</v>
      </c>
      <c r="E27" s="172">
        <v>1077</v>
      </c>
      <c r="F27" s="173">
        <v>951</v>
      </c>
      <c r="G27" s="173">
        <v>1107</v>
      </c>
      <c r="H27" s="173">
        <v>1118</v>
      </c>
      <c r="I27" s="173">
        <v>1056</v>
      </c>
      <c r="J27" s="173">
        <v>1030</v>
      </c>
      <c r="K27" s="173">
        <v>1158</v>
      </c>
      <c r="L27" s="173"/>
      <c r="M27" s="81">
        <f t="shared" si="0"/>
        <v>2276</v>
      </c>
      <c r="N27" s="29">
        <f t="shared" si="1"/>
        <v>189.66666666666666</v>
      </c>
    </row>
    <row r="28" spans="1:14" s="3" customFormat="1" ht="14.25" customHeight="1">
      <c r="A28" s="193">
        <f t="shared" si="2"/>
        <v>17</v>
      </c>
      <c r="B28" s="143" t="s">
        <v>82</v>
      </c>
      <c r="C28" s="220" t="s">
        <v>68</v>
      </c>
      <c r="D28" s="197">
        <v>1200</v>
      </c>
      <c r="E28" s="167">
        <v>928</v>
      </c>
      <c r="F28" s="168">
        <v>1038</v>
      </c>
      <c r="G28" s="168">
        <v>1027</v>
      </c>
      <c r="H28" s="168">
        <v>1074</v>
      </c>
      <c r="I28" s="168">
        <v>1064</v>
      </c>
      <c r="J28" s="168"/>
      <c r="K28" s="168"/>
      <c r="L28" s="168"/>
      <c r="M28" s="80">
        <f t="shared" si="0"/>
        <v>2274</v>
      </c>
      <c r="N28" s="83">
        <f t="shared" si="1"/>
        <v>189.5</v>
      </c>
    </row>
    <row r="29" spans="1:14" s="3" customFormat="1" ht="14.25" customHeight="1">
      <c r="A29" s="192">
        <f t="shared" si="2"/>
        <v>18</v>
      </c>
      <c r="B29" s="143" t="s">
        <v>88</v>
      </c>
      <c r="C29" s="220" t="s">
        <v>68</v>
      </c>
      <c r="D29" s="162">
        <v>1169</v>
      </c>
      <c r="E29" s="163">
        <v>1049</v>
      </c>
      <c r="F29" s="164">
        <v>1084</v>
      </c>
      <c r="G29" s="164"/>
      <c r="H29" s="164"/>
      <c r="I29" s="164"/>
      <c r="J29" s="164"/>
      <c r="K29" s="164"/>
      <c r="L29" s="164"/>
      <c r="M29" s="79">
        <f t="shared" si="0"/>
        <v>2253</v>
      </c>
      <c r="N29" s="28">
        <f t="shared" si="1"/>
        <v>187.75</v>
      </c>
    </row>
    <row r="30" spans="1:14" s="3" customFormat="1" ht="14.25" customHeight="1">
      <c r="A30" s="192">
        <f t="shared" si="2"/>
        <v>19</v>
      </c>
      <c r="B30" s="143" t="s">
        <v>37</v>
      </c>
      <c r="C30" s="220" t="s">
        <v>40</v>
      </c>
      <c r="D30" s="162">
        <v>1092</v>
      </c>
      <c r="E30" s="163">
        <v>992</v>
      </c>
      <c r="F30" s="164">
        <v>1132</v>
      </c>
      <c r="G30" s="164"/>
      <c r="H30" s="164"/>
      <c r="I30" s="164"/>
      <c r="J30" s="164"/>
      <c r="K30" s="164"/>
      <c r="L30" s="164"/>
      <c r="M30" s="79">
        <f t="shared" si="0"/>
        <v>2224</v>
      </c>
      <c r="N30" s="28">
        <f t="shared" si="1"/>
        <v>185.33333333333334</v>
      </c>
    </row>
    <row r="31" spans="1:14" s="3" customFormat="1" ht="14.25" customHeight="1">
      <c r="A31" s="192">
        <f t="shared" si="2"/>
        <v>20</v>
      </c>
      <c r="B31" s="143" t="s">
        <v>36</v>
      </c>
      <c r="C31" s="220" t="s">
        <v>39</v>
      </c>
      <c r="D31" s="162">
        <v>1123</v>
      </c>
      <c r="E31" s="163">
        <v>983</v>
      </c>
      <c r="F31" s="164">
        <v>1059</v>
      </c>
      <c r="G31" s="164">
        <v>1010</v>
      </c>
      <c r="H31" s="164">
        <v>1099</v>
      </c>
      <c r="I31" s="164"/>
      <c r="J31" s="164"/>
      <c r="K31" s="164"/>
      <c r="L31" s="164"/>
      <c r="M31" s="79">
        <f t="shared" si="0"/>
        <v>2222</v>
      </c>
      <c r="N31" s="28">
        <f t="shared" si="1"/>
        <v>185.16666666666666</v>
      </c>
    </row>
    <row r="32" spans="1:14" s="3" customFormat="1" ht="14.25" customHeight="1">
      <c r="A32" s="192">
        <f t="shared" si="2"/>
        <v>21</v>
      </c>
      <c r="B32" s="143" t="s">
        <v>98</v>
      </c>
      <c r="C32" s="220" t="s">
        <v>97</v>
      </c>
      <c r="D32" s="261">
        <v>1011</v>
      </c>
      <c r="E32" s="163">
        <v>1180</v>
      </c>
      <c r="F32" s="164">
        <v>1034</v>
      </c>
      <c r="G32" s="164"/>
      <c r="H32" s="164"/>
      <c r="I32" s="164"/>
      <c r="J32" s="164"/>
      <c r="K32" s="164"/>
      <c r="L32" s="164"/>
      <c r="M32" s="79">
        <f t="shared" si="0"/>
        <v>2214</v>
      </c>
      <c r="N32" s="28">
        <f t="shared" si="1"/>
        <v>184.5</v>
      </c>
    </row>
    <row r="33" spans="1:14" s="3" customFormat="1" ht="14.25" customHeight="1">
      <c r="A33" s="192">
        <f t="shared" si="2"/>
        <v>22</v>
      </c>
      <c r="B33" s="143" t="s">
        <v>129</v>
      </c>
      <c r="C33" s="252" t="s">
        <v>84</v>
      </c>
      <c r="D33" s="162">
        <v>1102</v>
      </c>
      <c r="E33" s="163">
        <v>1109</v>
      </c>
      <c r="F33" s="164"/>
      <c r="G33" s="164"/>
      <c r="H33" s="164"/>
      <c r="I33" s="164"/>
      <c r="J33" s="164"/>
      <c r="K33" s="164"/>
      <c r="L33" s="164"/>
      <c r="M33" s="79">
        <f t="shared" si="0"/>
        <v>2211</v>
      </c>
      <c r="N33" s="28">
        <f t="shared" si="1"/>
        <v>184.25</v>
      </c>
    </row>
    <row r="34" spans="1:14" s="3" customFormat="1" ht="14.25" customHeight="1">
      <c r="A34" s="192">
        <f t="shared" si="2"/>
        <v>23</v>
      </c>
      <c r="B34" s="143" t="s">
        <v>44</v>
      </c>
      <c r="C34" s="220" t="s">
        <v>40</v>
      </c>
      <c r="D34" s="165">
        <v>1011</v>
      </c>
      <c r="E34" s="163">
        <v>1181</v>
      </c>
      <c r="F34" s="164">
        <v>1023</v>
      </c>
      <c r="G34" s="164"/>
      <c r="H34" s="164"/>
      <c r="I34" s="164"/>
      <c r="J34" s="164"/>
      <c r="K34" s="164"/>
      <c r="L34" s="164"/>
      <c r="M34" s="79">
        <f t="shared" si="0"/>
        <v>2204</v>
      </c>
      <c r="N34" s="28">
        <f t="shared" si="1"/>
        <v>183.66666666666666</v>
      </c>
    </row>
    <row r="35" spans="1:14" s="3" customFormat="1" ht="14.25" customHeight="1">
      <c r="A35" s="192">
        <f t="shared" si="2"/>
        <v>24</v>
      </c>
      <c r="B35" s="143" t="s">
        <v>54</v>
      </c>
      <c r="C35" s="220" t="s">
        <v>39</v>
      </c>
      <c r="D35" s="162">
        <v>1058</v>
      </c>
      <c r="E35" s="163">
        <v>994</v>
      </c>
      <c r="F35" s="164">
        <v>968</v>
      </c>
      <c r="G35" s="164">
        <v>1070</v>
      </c>
      <c r="H35" s="164">
        <v>1061</v>
      </c>
      <c r="I35" s="164">
        <v>1066</v>
      </c>
      <c r="J35" s="164">
        <v>1134</v>
      </c>
      <c r="K35" s="164"/>
      <c r="L35" s="164"/>
      <c r="M35" s="79">
        <f t="shared" si="0"/>
        <v>2204</v>
      </c>
      <c r="N35" s="28">
        <f t="shared" si="1"/>
        <v>183.66666666666666</v>
      </c>
    </row>
    <row r="36" spans="1:14" s="3" customFormat="1" ht="14.25" customHeight="1">
      <c r="A36" s="192">
        <f t="shared" si="2"/>
        <v>25</v>
      </c>
      <c r="B36" s="143" t="s">
        <v>53</v>
      </c>
      <c r="C36" s="220" t="s">
        <v>39</v>
      </c>
      <c r="D36" s="162">
        <v>1048</v>
      </c>
      <c r="E36" s="163">
        <v>1131</v>
      </c>
      <c r="F36" s="164">
        <v>933</v>
      </c>
      <c r="G36" s="164"/>
      <c r="H36" s="164"/>
      <c r="I36" s="164"/>
      <c r="J36" s="164"/>
      <c r="K36" s="164"/>
      <c r="L36" s="164"/>
      <c r="M36" s="79">
        <f t="shared" si="0"/>
        <v>2179</v>
      </c>
      <c r="N36" s="28">
        <f t="shared" si="1"/>
        <v>181.58333333333334</v>
      </c>
    </row>
    <row r="37" spans="1:14" s="3" customFormat="1" ht="14.25" customHeight="1">
      <c r="A37" s="192">
        <f t="shared" si="2"/>
        <v>26</v>
      </c>
      <c r="B37" s="143" t="s">
        <v>51</v>
      </c>
      <c r="C37" s="220" t="s">
        <v>60</v>
      </c>
      <c r="D37" s="162">
        <v>1135</v>
      </c>
      <c r="E37" s="142">
        <v>1020</v>
      </c>
      <c r="F37" s="142">
        <v>1005</v>
      </c>
      <c r="G37" s="256">
        <v>1037</v>
      </c>
      <c r="H37" s="163"/>
      <c r="I37" s="164"/>
      <c r="J37" s="164"/>
      <c r="K37" s="164"/>
      <c r="L37" s="164"/>
      <c r="M37" s="79">
        <f t="shared" si="0"/>
        <v>2172</v>
      </c>
      <c r="N37" s="28">
        <f t="shared" si="1"/>
        <v>181</v>
      </c>
    </row>
    <row r="38" spans="1:14" s="3" customFormat="1" ht="14.25" customHeight="1">
      <c r="A38" s="192">
        <f t="shared" si="2"/>
        <v>27</v>
      </c>
      <c r="B38" s="143" t="s">
        <v>110</v>
      </c>
      <c r="C38" s="220"/>
      <c r="D38" s="261">
        <v>1109</v>
      </c>
      <c r="E38" s="163">
        <v>1016</v>
      </c>
      <c r="F38" s="164">
        <v>1057</v>
      </c>
      <c r="G38" s="164"/>
      <c r="H38" s="164"/>
      <c r="I38" s="164"/>
      <c r="J38" s="164"/>
      <c r="K38" s="164"/>
      <c r="L38" s="164"/>
      <c r="M38" s="79">
        <f t="shared" si="0"/>
        <v>2166</v>
      </c>
      <c r="N38" s="28">
        <f t="shared" si="1"/>
        <v>180.5</v>
      </c>
    </row>
    <row r="39" spans="1:14" s="3" customFormat="1" ht="14.25" customHeight="1">
      <c r="A39" s="192">
        <f t="shared" si="2"/>
        <v>28</v>
      </c>
      <c r="B39" s="143" t="s">
        <v>85</v>
      </c>
      <c r="C39" s="158" t="s">
        <v>84</v>
      </c>
      <c r="D39" s="253">
        <v>1080</v>
      </c>
      <c r="E39" s="163">
        <v>1069</v>
      </c>
      <c r="F39" s="164"/>
      <c r="G39" s="164"/>
      <c r="H39" s="164"/>
      <c r="I39" s="164"/>
      <c r="J39" s="164"/>
      <c r="K39" s="164"/>
      <c r="L39" s="164"/>
      <c r="M39" s="79">
        <f t="shared" si="0"/>
        <v>2149</v>
      </c>
      <c r="N39" s="28">
        <f t="shared" si="1"/>
        <v>179.08333333333334</v>
      </c>
    </row>
    <row r="40" spans="1:14" s="3" customFormat="1" ht="14.25" customHeight="1">
      <c r="A40" s="192">
        <f t="shared" si="2"/>
        <v>29</v>
      </c>
      <c r="B40" s="143" t="s">
        <v>165</v>
      </c>
      <c r="C40" s="158" t="s">
        <v>168</v>
      </c>
      <c r="D40" s="162">
        <v>1081</v>
      </c>
      <c r="E40" s="163">
        <v>1065</v>
      </c>
      <c r="F40" s="164">
        <v>1044</v>
      </c>
      <c r="G40" s="164">
        <v>988</v>
      </c>
      <c r="H40" s="164"/>
      <c r="I40" s="164"/>
      <c r="J40" s="164"/>
      <c r="K40" s="164"/>
      <c r="L40" s="164"/>
      <c r="M40" s="79">
        <f t="shared" si="0"/>
        <v>2146</v>
      </c>
      <c r="N40" s="28">
        <f t="shared" si="1"/>
        <v>178.83333333333334</v>
      </c>
    </row>
    <row r="41" spans="1:14" s="3" customFormat="1" ht="14.25" customHeight="1">
      <c r="A41" s="192">
        <f t="shared" si="2"/>
        <v>30</v>
      </c>
      <c r="B41" s="143" t="s">
        <v>77</v>
      </c>
      <c r="C41" s="158" t="s">
        <v>66</v>
      </c>
      <c r="D41" s="162">
        <v>1048</v>
      </c>
      <c r="E41" s="163">
        <v>1095</v>
      </c>
      <c r="F41" s="164"/>
      <c r="G41" s="164"/>
      <c r="H41" s="164"/>
      <c r="I41" s="164"/>
      <c r="J41" s="164"/>
      <c r="K41" s="164"/>
      <c r="L41" s="164"/>
      <c r="M41" s="79">
        <f t="shared" si="0"/>
        <v>2143</v>
      </c>
      <c r="N41" s="28">
        <f t="shared" si="1"/>
        <v>178.58333333333334</v>
      </c>
    </row>
    <row r="42" spans="1:14" s="3" customFormat="1" ht="14.25" customHeight="1">
      <c r="A42" s="192">
        <f t="shared" si="2"/>
        <v>31</v>
      </c>
      <c r="B42" s="143" t="s">
        <v>71</v>
      </c>
      <c r="C42" s="158" t="s">
        <v>89</v>
      </c>
      <c r="D42" s="162">
        <v>1092</v>
      </c>
      <c r="E42" s="163">
        <v>1026</v>
      </c>
      <c r="F42" s="164">
        <v>1050</v>
      </c>
      <c r="G42" s="164">
        <v>976</v>
      </c>
      <c r="H42" s="164">
        <v>978</v>
      </c>
      <c r="I42" s="164"/>
      <c r="J42" s="164"/>
      <c r="K42" s="164"/>
      <c r="L42" s="164"/>
      <c r="M42" s="79">
        <f t="shared" si="0"/>
        <v>2142</v>
      </c>
      <c r="N42" s="28">
        <f t="shared" si="1"/>
        <v>178.5</v>
      </c>
    </row>
    <row r="43" spans="1:14" s="3" customFormat="1" ht="14.25" customHeight="1">
      <c r="A43" s="192">
        <f t="shared" si="2"/>
        <v>32</v>
      </c>
      <c r="B43" s="143" t="s">
        <v>96</v>
      </c>
      <c r="C43" s="220" t="s">
        <v>97</v>
      </c>
      <c r="D43" s="162">
        <v>969</v>
      </c>
      <c r="E43" s="163">
        <v>126</v>
      </c>
      <c r="F43" s="164">
        <v>1170</v>
      </c>
      <c r="G43" s="164"/>
      <c r="H43" s="164"/>
      <c r="I43" s="164"/>
      <c r="J43" s="164"/>
      <c r="K43" s="164"/>
      <c r="L43" s="164"/>
      <c r="M43" s="79">
        <f t="shared" si="0"/>
        <v>2139</v>
      </c>
      <c r="N43" s="28">
        <f t="shared" si="1"/>
        <v>178.25</v>
      </c>
    </row>
    <row r="44" spans="1:14" s="3" customFormat="1" ht="14.25" customHeight="1">
      <c r="A44" s="192">
        <f t="shared" si="2"/>
        <v>33</v>
      </c>
      <c r="B44" s="143" t="s">
        <v>179</v>
      </c>
      <c r="C44" s="220" t="s">
        <v>106</v>
      </c>
      <c r="D44" s="162">
        <v>1136</v>
      </c>
      <c r="E44" s="163">
        <v>998</v>
      </c>
      <c r="F44" s="164"/>
      <c r="G44" s="164"/>
      <c r="H44" s="164"/>
      <c r="I44" s="164"/>
      <c r="J44" s="164"/>
      <c r="K44" s="164"/>
      <c r="L44" s="164"/>
      <c r="M44" s="79">
        <f aca="true" t="shared" si="3" ref="M44:M66">+IF(ISERROR(SUM(LARGE(D44:L44,1),LARGE(D44:L44,2))),0,SUM(LARGE(D44:L44,1),LARGE(D44:L44,2)))</f>
        <v>2134</v>
      </c>
      <c r="N44" s="28">
        <f aca="true" t="shared" si="4" ref="N44:N66">M44/12</f>
        <v>177.83333333333334</v>
      </c>
    </row>
    <row r="45" spans="1:14" s="3" customFormat="1" ht="14.25" customHeight="1">
      <c r="A45" s="192">
        <f t="shared" si="2"/>
        <v>34</v>
      </c>
      <c r="B45" s="143" t="s">
        <v>38</v>
      </c>
      <c r="C45" s="220" t="s">
        <v>39</v>
      </c>
      <c r="D45" s="162">
        <v>1109</v>
      </c>
      <c r="E45" s="163">
        <v>1010</v>
      </c>
      <c r="F45" s="164"/>
      <c r="G45" s="164"/>
      <c r="H45" s="164"/>
      <c r="I45" s="164"/>
      <c r="J45" s="164"/>
      <c r="K45" s="164"/>
      <c r="L45" s="164"/>
      <c r="M45" s="79">
        <f t="shared" si="3"/>
        <v>2119</v>
      </c>
      <c r="N45" s="28">
        <f t="shared" si="4"/>
        <v>176.58333333333334</v>
      </c>
    </row>
    <row r="46" spans="1:14" s="3" customFormat="1" ht="14.25" customHeight="1">
      <c r="A46" s="192">
        <f t="shared" si="2"/>
        <v>35</v>
      </c>
      <c r="B46" s="143" t="s">
        <v>188</v>
      </c>
      <c r="C46" s="158" t="s">
        <v>42</v>
      </c>
      <c r="D46" s="285">
        <v>1046</v>
      </c>
      <c r="E46" s="163">
        <v>890</v>
      </c>
      <c r="F46" s="164">
        <v>1073</v>
      </c>
      <c r="G46" s="164"/>
      <c r="H46" s="164"/>
      <c r="I46" s="164"/>
      <c r="J46" s="164"/>
      <c r="K46" s="164"/>
      <c r="L46" s="164"/>
      <c r="M46" s="79">
        <f t="shared" si="3"/>
        <v>2119</v>
      </c>
      <c r="N46" s="28">
        <f t="shared" si="4"/>
        <v>176.58333333333334</v>
      </c>
    </row>
    <row r="47" spans="1:14" s="3" customFormat="1" ht="14.25" customHeight="1">
      <c r="A47" s="192">
        <f t="shared" si="2"/>
        <v>36</v>
      </c>
      <c r="B47" s="143" t="s">
        <v>61</v>
      </c>
      <c r="C47" s="158" t="s">
        <v>39</v>
      </c>
      <c r="D47" s="162">
        <v>908</v>
      </c>
      <c r="E47" s="254">
        <v>1039</v>
      </c>
      <c r="F47" s="262">
        <v>1069</v>
      </c>
      <c r="G47" s="262">
        <v>1035</v>
      </c>
      <c r="H47" s="262">
        <v>1029</v>
      </c>
      <c r="I47" s="164">
        <v>988</v>
      </c>
      <c r="J47" s="164"/>
      <c r="K47" s="164"/>
      <c r="L47" s="164"/>
      <c r="M47" s="79">
        <f t="shared" si="3"/>
        <v>2108</v>
      </c>
      <c r="N47" s="28">
        <f t="shared" si="4"/>
        <v>175.66666666666666</v>
      </c>
    </row>
    <row r="48" spans="1:14" s="3" customFormat="1" ht="14.25" customHeight="1">
      <c r="A48" s="192">
        <f t="shared" si="2"/>
        <v>37</v>
      </c>
      <c r="B48" s="136" t="s">
        <v>69</v>
      </c>
      <c r="C48" s="156" t="s">
        <v>68</v>
      </c>
      <c r="D48" s="162">
        <v>1030</v>
      </c>
      <c r="E48" s="163">
        <v>1074</v>
      </c>
      <c r="F48" s="164"/>
      <c r="G48" s="164"/>
      <c r="H48" s="164"/>
      <c r="I48" s="164"/>
      <c r="J48" s="164"/>
      <c r="K48" s="164"/>
      <c r="L48" s="164"/>
      <c r="M48" s="79">
        <f t="shared" si="3"/>
        <v>2104</v>
      </c>
      <c r="N48" s="28">
        <f t="shared" si="4"/>
        <v>175.33333333333334</v>
      </c>
    </row>
    <row r="49" spans="1:14" s="3" customFormat="1" ht="14.25" customHeight="1">
      <c r="A49" s="192">
        <f t="shared" si="2"/>
        <v>38</v>
      </c>
      <c r="B49" s="136" t="s">
        <v>113</v>
      </c>
      <c r="C49" s="156" t="s">
        <v>190</v>
      </c>
      <c r="D49" s="162">
        <v>1062</v>
      </c>
      <c r="E49" s="163">
        <v>1033</v>
      </c>
      <c r="F49" s="164"/>
      <c r="G49" s="164"/>
      <c r="H49" s="164"/>
      <c r="I49" s="164"/>
      <c r="J49" s="164"/>
      <c r="K49" s="164"/>
      <c r="L49" s="164"/>
      <c r="M49" s="79">
        <f t="shared" si="3"/>
        <v>2095</v>
      </c>
      <c r="N49" s="28">
        <f t="shared" si="4"/>
        <v>174.58333333333334</v>
      </c>
    </row>
    <row r="50" spans="1:14" s="3" customFormat="1" ht="14.25" customHeight="1">
      <c r="A50" s="192">
        <f t="shared" si="2"/>
        <v>39</v>
      </c>
      <c r="B50" s="136" t="s">
        <v>105</v>
      </c>
      <c r="C50" s="156" t="s">
        <v>106</v>
      </c>
      <c r="D50" s="165">
        <v>991</v>
      </c>
      <c r="E50" s="163">
        <v>1078</v>
      </c>
      <c r="F50" s="164"/>
      <c r="G50" s="164"/>
      <c r="H50" s="164"/>
      <c r="I50" s="164"/>
      <c r="J50" s="164"/>
      <c r="K50" s="164"/>
      <c r="L50" s="164"/>
      <c r="M50" s="79">
        <f t="shared" si="3"/>
        <v>2069</v>
      </c>
      <c r="N50" s="28">
        <f t="shared" si="4"/>
        <v>172.41666666666666</v>
      </c>
    </row>
    <row r="51" spans="1:14" s="3" customFormat="1" ht="14.25" customHeight="1">
      <c r="A51" s="192">
        <f t="shared" si="2"/>
        <v>40</v>
      </c>
      <c r="B51" s="143" t="s">
        <v>121</v>
      </c>
      <c r="C51" s="220" t="s">
        <v>72</v>
      </c>
      <c r="D51" s="162">
        <v>992</v>
      </c>
      <c r="E51" s="163">
        <v>1041</v>
      </c>
      <c r="F51" s="164">
        <v>956</v>
      </c>
      <c r="G51" s="164">
        <v>956</v>
      </c>
      <c r="H51" s="164"/>
      <c r="I51" s="164"/>
      <c r="J51" s="164"/>
      <c r="K51" s="164"/>
      <c r="L51" s="164"/>
      <c r="M51" s="79">
        <f t="shared" si="3"/>
        <v>2033</v>
      </c>
      <c r="N51" s="28">
        <f t="shared" si="4"/>
        <v>169.41666666666666</v>
      </c>
    </row>
    <row r="52" spans="1:14" s="3" customFormat="1" ht="14.25" customHeight="1">
      <c r="A52" s="192">
        <f t="shared" si="2"/>
        <v>41</v>
      </c>
      <c r="B52" s="136" t="s">
        <v>119</v>
      </c>
      <c r="C52" s="156" t="s">
        <v>106</v>
      </c>
      <c r="D52" s="162">
        <v>991</v>
      </c>
      <c r="E52" s="163">
        <v>1028</v>
      </c>
      <c r="F52" s="164">
        <v>986</v>
      </c>
      <c r="G52" s="164"/>
      <c r="H52" s="164"/>
      <c r="I52" s="164"/>
      <c r="J52" s="164"/>
      <c r="K52" s="164"/>
      <c r="L52" s="164"/>
      <c r="M52" s="79">
        <f t="shared" si="3"/>
        <v>2019</v>
      </c>
      <c r="N52" s="28">
        <f t="shared" si="4"/>
        <v>168.25</v>
      </c>
    </row>
    <row r="53" spans="1:14" s="3" customFormat="1" ht="14.25" customHeight="1">
      <c r="A53" s="192">
        <f t="shared" si="2"/>
        <v>42</v>
      </c>
      <c r="B53" s="136" t="s">
        <v>57</v>
      </c>
      <c r="C53" s="156" t="s">
        <v>27</v>
      </c>
      <c r="D53" s="162">
        <v>989</v>
      </c>
      <c r="E53" s="163">
        <v>1022</v>
      </c>
      <c r="F53" s="164"/>
      <c r="G53" s="164"/>
      <c r="H53" s="164"/>
      <c r="I53" s="164"/>
      <c r="J53" s="164"/>
      <c r="K53" s="164"/>
      <c r="L53" s="164"/>
      <c r="M53" s="79">
        <f t="shared" si="3"/>
        <v>2011</v>
      </c>
      <c r="N53" s="28">
        <f t="shared" si="4"/>
        <v>167.58333333333334</v>
      </c>
    </row>
    <row r="54" spans="1:14" s="3" customFormat="1" ht="14.25" customHeight="1">
      <c r="A54" s="192">
        <f t="shared" si="2"/>
        <v>43</v>
      </c>
      <c r="B54" s="143" t="s">
        <v>104</v>
      </c>
      <c r="C54" s="158" t="s">
        <v>89</v>
      </c>
      <c r="D54" s="165">
        <v>991</v>
      </c>
      <c r="E54" s="163">
        <v>1013</v>
      </c>
      <c r="F54" s="164">
        <v>957</v>
      </c>
      <c r="G54" s="164"/>
      <c r="H54" s="164"/>
      <c r="I54" s="164"/>
      <c r="J54" s="164"/>
      <c r="K54" s="164"/>
      <c r="L54" s="164"/>
      <c r="M54" s="79">
        <f t="shared" si="3"/>
        <v>2004</v>
      </c>
      <c r="N54" s="28">
        <f t="shared" si="4"/>
        <v>167</v>
      </c>
    </row>
    <row r="55" spans="1:14" s="3" customFormat="1" ht="14.25" customHeight="1">
      <c r="A55" s="192">
        <f t="shared" si="2"/>
        <v>44</v>
      </c>
      <c r="B55" s="136" t="s">
        <v>112</v>
      </c>
      <c r="C55" s="156" t="s">
        <v>26</v>
      </c>
      <c r="D55" s="162">
        <v>1057</v>
      </c>
      <c r="E55" s="163">
        <v>938</v>
      </c>
      <c r="F55" s="164">
        <v>931</v>
      </c>
      <c r="G55" s="164"/>
      <c r="H55" s="164"/>
      <c r="I55" s="164"/>
      <c r="J55" s="164"/>
      <c r="K55" s="164"/>
      <c r="L55" s="164"/>
      <c r="M55" s="79">
        <f t="shared" si="3"/>
        <v>1995</v>
      </c>
      <c r="N55" s="28">
        <f t="shared" si="4"/>
        <v>166.25</v>
      </c>
    </row>
    <row r="56" spans="1:14" s="3" customFormat="1" ht="14.25" customHeight="1">
      <c r="A56" s="192">
        <f t="shared" si="2"/>
        <v>45</v>
      </c>
      <c r="B56" s="136" t="s">
        <v>80</v>
      </c>
      <c r="C56" s="156"/>
      <c r="D56" s="162">
        <v>925</v>
      </c>
      <c r="E56" s="163">
        <v>939</v>
      </c>
      <c r="F56" s="164">
        <v>1039</v>
      </c>
      <c r="G56" s="164"/>
      <c r="H56" s="164"/>
      <c r="I56" s="164"/>
      <c r="J56" s="164"/>
      <c r="K56" s="164"/>
      <c r="L56" s="164"/>
      <c r="M56" s="79">
        <f t="shared" si="3"/>
        <v>1978</v>
      </c>
      <c r="N56" s="28">
        <f t="shared" si="4"/>
        <v>164.83333333333334</v>
      </c>
    </row>
    <row r="57" spans="1:14" s="3" customFormat="1" ht="14.25" customHeight="1">
      <c r="A57" s="192">
        <f t="shared" si="2"/>
        <v>46</v>
      </c>
      <c r="B57" s="136" t="s">
        <v>146</v>
      </c>
      <c r="C57" s="156" t="s">
        <v>84</v>
      </c>
      <c r="D57" s="162">
        <v>993</v>
      </c>
      <c r="E57" s="163">
        <v>977</v>
      </c>
      <c r="F57" s="164"/>
      <c r="G57" s="164"/>
      <c r="H57" s="164"/>
      <c r="I57" s="164"/>
      <c r="J57" s="164"/>
      <c r="K57" s="164"/>
      <c r="L57" s="164"/>
      <c r="M57" s="79">
        <f t="shared" si="3"/>
        <v>1970</v>
      </c>
      <c r="N57" s="28">
        <f t="shared" si="4"/>
        <v>164.16666666666666</v>
      </c>
    </row>
    <row r="58" spans="1:14" s="3" customFormat="1" ht="14.25" customHeight="1">
      <c r="A58" s="192">
        <f t="shared" si="2"/>
        <v>47</v>
      </c>
      <c r="B58" s="143" t="s">
        <v>115</v>
      </c>
      <c r="C58" s="252" t="s">
        <v>84</v>
      </c>
      <c r="D58" s="162">
        <v>1047</v>
      </c>
      <c r="E58" s="163">
        <v>907</v>
      </c>
      <c r="F58" s="164"/>
      <c r="G58" s="164"/>
      <c r="H58" s="164"/>
      <c r="I58" s="164"/>
      <c r="J58" s="164"/>
      <c r="K58" s="164"/>
      <c r="L58" s="164"/>
      <c r="M58" s="79">
        <f t="shared" si="3"/>
        <v>1954</v>
      </c>
      <c r="N58" s="28">
        <f t="shared" si="4"/>
        <v>162.83333333333334</v>
      </c>
    </row>
    <row r="59" spans="1:14" s="3" customFormat="1" ht="14.25" customHeight="1">
      <c r="A59" s="192">
        <f t="shared" si="2"/>
        <v>48</v>
      </c>
      <c r="B59" s="143" t="s">
        <v>109</v>
      </c>
      <c r="C59" s="220" t="s">
        <v>106</v>
      </c>
      <c r="D59" s="165">
        <v>972</v>
      </c>
      <c r="E59" s="163">
        <v>981</v>
      </c>
      <c r="F59" s="164"/>
      <c r="G59" s="164"/>
      <c r="H59" s="164"/>
      <c r="I59" s="164"/>
      <c r="J59" s="164"/>
      <c r="K59" s="164"/>
      <c r="L59" s="164"/>
      <c r="M59" s="79">
        <f t="shared" si="3"/>
        <v>1953</v>
      </c>
      <c r="N59" s="28">
        <f t="shared" si="4"/>
        <v>162.75</v>
      </c>
    </row>
    <row r="60" spans="1:14" s="3" customFormat="1" ht="14.25" customHeight="1">
      <c r="A60" s="192">
        <f t="shared" si="2"/>
        <v>49</v>
      </c>
      <c r="B60" s="143" t="s">
        <v>116</v>
      </c>
      <c r="C60" s="252" t="s">
        <v>95</v>
      </c>
      <c r="D60" s="162">
        <v>962</v>
      </c>
      <c r="E60" s="163">
        <v>984</v>
      </c>
      <c r="F60" s="164"/>
      <c r="G60" s="164"/>
      <c r="H60" s="164"/>
      <c r="I60" s="164"/>
      <c r="J60" s="164"/>
      <c r="K60" s="164"/>
      <c r="L60" s="164"/>
      <c r="M60" s="79">
        <f t="shared" si="3"/>
        <v>1946</v>
      </c>
      <c r="N60" s="28">
        <f t="shared" si="4"/>
        <v>162.16666666666666</v>
      </c>
    </row>
    <row r="61" spans="1:14" s="3" customFormat="1" ht="14.25" customHeight="1">
      <c r="A61" s="192">
        <f t="shared" si="2"/>
        <v>50</v>
      </c>
      <c r="B61" s="136" t="s">
        <v>122</v>
      </c>
      <c r="C61" s="169" t="s">
        <v>101</v>
      </c>
      <c r="D61" s="162">
        <v>954</v>
      </c>
      <c r="E61" s="163">
        <v>934</v>
      </c>
      <c r="F61" s="164"/>
      <c r="G61" s="164"/>
      <c r="H61" s="164"/>
      <c r="I61" s="164"/>
      <c r="J61" s="164"/>
      <c r="K61" s="164"/>
      <c r="L61" s="164"/>
      <c r="M61" s="79">
        <f t="shared" si="3"/>
        <v>1888</v>
      </c>
      <c r="N61" s="28">
        <f t="shared" si="4"/>
        <v>157.33333333333334</v>
      </c>
    </row>
    <row r="62" spans="1:14" s="3" customFormat="1" ht="14.25" customHeight="1">
      <c r="A62" s="192">
        <f t="shared" si="2"/>
        <v>51</v>
      </c>
      <c r="B62" s="136" t="s">
        <v>123</v>
      </c>
      <c r="C62" s="169" t="s">
        <v>103</v>
      </c>
      <c r="D62" s="162">
        <v>138</v>
      </c>
      <c r="E62" s="163">
        <v>461</v>
      </c>
      <c r="F62" s="164">
        <v>700</v>
      </c>
      <c r="G62" s="164"/>
      <c r="H62" s="164"/>
      <c r="I62" s="164"/>
      <c r="J62" s="164"/>
      <c r="K62" s="164"/>
      <c r="L62" s="164"/>
      <c r="M62" s="79">
        <f t="shared" si="3"/>
        <v>1161</v>
      </c>
      <c r="N62" s="28">
        <f t="shared" si="4"/>
        <v>96.75</v>
      </c>
    </row>
    <row r="63" spans="1:14" s="3" customFormat="1" ht="14.25" customHeight="1">
      <c r="A63" s="192">
        <f t="shared" si="2"/>
        <v>52</v>
      </c>
      <c r="B63" s="136" t="s">
        <v>67</v>
      </c>
      <c r="C63" s="169" t="s">
        <v>66</v>
      </c>
      <c r="D63" s="162">
        <v>1142</v>
      </c>
      <c r="E63" s="163"/>
      <c r="F63" s="164"/>
      <c r="G63" s="164"/>
      <c r="H63" s="164"/>
      <c r="I63" s="164"/>
      <c r="J63" s="164"/>
      <c r="K63" s="164"/>
      <c r="L63" s="164"/>
      <c r="M63" s="79">
        <f t="shared" si="3"/>
        <v>0</v>
      </c>
      <c r="N63" s="28">
        <f t="shared" si="4"/>
        <v>0</v>
      </c>
    </row>
    <row r="64" spans="1:14" s="3" customFormat="1" ht="14.25" customHeight="1">
      <c r="A64" s="192">
        <f t="shared" si="2"/>
        <v>53</v>
      </c>
      <c r="B64" s="227" t="s">
        <v>162</v>
      </c>
      <c r="C64" s="269" t="s">
        <v>27</v>
      </c>
      <c r="D64" s="273">
        <v>1046</v>
      </c>
      <c r="E64" s="270"/>
      <c r="F64" s="271"/>
      <c r="G64" s="271"/>
      <c r="H64" s="271"/>
      <c r="I64" s="271"/>
      <c r="J64" s="271"/>
      <c r="K64" s="271"/>
      <c r="L64" s="271"/>
      <c r="M64" s="272">
        <f t="shared" si="3"/>
        <v>0</v>
      </c>
      <c r="N64" s="232">
        <f t="shared" si="4"/>
        <v>0</v>
      </c>
    </row>
    <row r="65" spans="1:14" s="3" customFormat="1" ht="14.25" customHeight="1">
      <c r="A65" s="192">
        <f t="shared" si="2"/>
        <v>54</v>
      </c>
      <c r="B65" s="227" t="s">
        <v>70</v>
      </c>
      <c r="C65" s="269"/>
      <c r="D65" s="273">
        <v>997</v>
      </c>
      <c r="E65" s="270"/>
      <c r="F65" s="271"/>
      <c r="G65" s="271"/>
      <c r="H65" s="271"/>
      <c r="I65" s="271"/>
      <c r="J65" s="271"/>
      <c r="K65" s="271"/>
      <c r="L65" s="271"/>
      <c r="M65" s="272">
        <f t="shared" si="3"/>
        <v>0</v>
      </c>
      <c r="N65" s="232">
        <f t="shared" si="4"/>
        <v>0</v>
      </c>
    </row>
    <row r="66" spans="1:14" s="3" customFormat="1" ht="14.25" customHeight="1" thickBot="1">
      <c r="A66" s="192">
        <f t="shared" si="2"/>
        <v>55</v>
      </c>
      <c r="B66" s="150"/>
      <c r="C66" s="159"/>
      <c r="D66" s="171"/>
      <c r="E66" s="172"/>
      <c r="F66" s="173"/>
      <c r="G66" s="173"/>
      <c r="H66" s="173"/>
      <c r="I66" s="173"/>
      <c r="J66" s="173"/>
      <c r="K66" s="173"/>
      <c r="L66" s="173"/>
      <c r="M66" s="81">
        <f t="shared" si="3"/>
        <v>0</v>
      </c>
      <c r="N66" s="29">
        <f t="shared" si="4"/>
        <v>0</v>
      </c>
    </row>
    <row r="67" spans="2:3" ht="14.25" customHeight="1" thickBot="1">
      <c r="B67" s="21"/>
      <c r="C67" s="35"/>
    </row>
    <row r="68" spans="1:14" ht="15.75" thickBot="1">
      <c r="A68" s="359" t="s">
        <v>12</v>
      </c>
      <c r="B68" s="360"/>
      <c r="C68" s="360"/>
      <c r="D68" s="360"/>
      <c r="E68" s="360"/>
      <c r="F68" s="360"/>
      <c r="G68" s="360"/>
      <c r="H68" s="360"/>
      <c r="I68" s="360"/>
      <c r="J68" s="360"/>
      <c r="K68" s="360"/>
      <c r="L68" s="360"/>
      <c r="M68" s="360"/>
      <c r="N68" s="361"/>
    </row>
    <row r="69" spans="1:14" ht="12.75" customHeight="1" thickBot="1">
      <c r="A69" s="384" t="s">
        <v>0</v>
      </c>
      <c r="B69" s="386" t="s">
        <v>4</v>
      </c>
      <c r="C69" s="395" t="s">
        <v>11</v>
      </c>
      <c r="D69" s="388" t="s">
        <v>15</v>
      </c>
      <c r="E69" s="389"/>
      <c r="F69" s="389"/>
      <c r="G69" s="389"/>
      <c r="H69" s="389"/>
      <c r="I69" s="389"/>
      <c r="J69" s="389"/>
      <c r="K69" s="389"/>
      <c r="L69" s="400"/>
      <c r="M69" s="397" t="s">
        <v>20</v>
      </c>
      <c r="N69" s="382" t="s">
        <v>21</v>
      </c>
    </row>
    <row r="70" spans="1:14" ht="15.75" customHeight="1" thickBot="1">
      <c r="A70" s="385"/>
      <c r="B70" s="394"/>
      <c r="C70" s="396"/>
      <c r="D70" s="6" t="s">
        <v>1</v>
      </c>
      <c r="E70" s="7" t="s">
        <v>7</v>
      </c>
      <c r="F70" s="238" t="s">
        <v>2</v>
      </c>
      <c r="G70" s="238" t="s">
        <v>8</v>
      </c>
      <c r="H70" s="238" t="s">
        <v>5</v>
      </c>
      <c r="I70" s="238" t="s">
        <v>3</v>
      </c>
      <c r="J70" s="238" t="s">
        <v>153</v>
      </c>
      <c r="K70" s="238" t="s">
        <v>197</v>
      </c>
      <c r="L70" s="8" t="s">
        <v>198</v>
      </c>
      <c r="M70" s="398"/>
      <c r="N70" s="383"/>
    </row>
    <row r="71" spans="1:14" s="3" customFormat="1" ht="14.25" customHeight="1">
      <c r="A71" s="86">
        <v>1</v>
      </c>
      <c r="B71" s="143" t="s">
        <v>83</v>
      </c>
      <c r="C71" s="158" t="s">
        <v>84</v>
      </c>
      <c r="D71" s="174">
        <v>1086</v>
      </c>
      <c r="E71" s="175">
        <v>1159</v>
      </c>
      <c r="F71" s="176"/>
      <c r="G71" s="176"/>
      <c r="H71" s="176"/>
      <c r="I71" s="176"/>
      <c r="J71" s="176"/>
      <c r="K71" s="176"/>
      <c r="L71" s="176"/>
      <c r="M71" s="87">
        <f aca="true" t="shared" si="5" ref="M71:M88">+IF(ISERROR(SUM(LARGE(D71:L71,1),LARGE(D71:L71,2))),0,SUM(LARGE(D71:L71,1),LARGE(D71:L71,2)))</f>
        <v>2245</v>
      </c>
      <c r="N71" s="49">
        <f aca="true" t="shared" si="6" ref="N71:N88">M71/12</f>
        <v>187.08333333333334</v>
      </c>
    </row>
    <row r="72" spans="1:14" s="3" customFormat="1" ht="14.25" customHeight="1">
      <c r="A72" s="194">
        <f>A71+1</f>
        <v>2</v>
      </c>
      <c r="B72" s="143" t="s">
        <v>167</v>
      </c>
      <c r="C72" s="158" t="s">
        <v>26</v>
      </c>
      <c r="D72" s="177">
        <v>1128</v>
      </c>
      <c r="E72" s="178">
        <v>1045</v>
      </c>
      <c r="F72" s="263">
        <v>1111</v>
      </c>
      <c r="G72" s="179"/>
      <c r="H72" s="179"/>
      <c r="I72" s="179"/>
      <c r="J72" s="179"/>
      <c r="K72" s="179"/>
      <c r="L72" s="179"/>
      <c r="M72" s="88">
        <f t="shared" si="5"/>
        <v>2239</v>
      </c>
      <c r="N72" s="28">
        <f t="shared" si="6"/>
        <v>186.58333333333334</v>
      </c>
    </row>
    <row r="73" spans="1:14" s="3" customFormat="1" ht="14.25" customHeight="1">
      <c r="A73" s="194">
        <f>A72+1</f>
        <v>3</v>
      </c>
      <c r="B73" s="136" t="s">
        <v>87</v>
      </c>
      <c r="C73" s="156" t="s">
        <v>66</v>
      </c>
      <c r="D73" s="177">
        <v>1096</v>
      </c>
      <c r="E73" s="178">
        <v>1078</v>
      </c>
      <c r="F73" s="264">
        <v>962</v>
      </c>
      <c r="G73" s="179">
        <v>1076</v>
      </c>
      <c r="H73" s="179"/>
      <c r="I73" s="179"/>
      <c r="J73" s="179"/>
      <c r="K73" s="179"/>
      <c r="L73" s="179"/>
      <c r="M73" s="88">
        <f t="shared" si="5"/>
        <v>2174</v>
      </c>
      <c r="N73" s="28">
        <f t="shared" si="6"/>
        <v>181.16666666666666</v>
      </c>
    </row>
    <row r="74" spans="1:14" s="3" customFormat="1" ht="14.25" customHeight="1">
      <c r="A74" s="194">
        <f aca="true" t="shared" si="7" ref="A74:A96">A73+1</f>
        <v>4</v>
      </c>
      <c r="B74" s="143" t="s">
        <v>144</v>
      </c>
      <c r="C74" s="250" t="s">
        <v>149</v>
      </c>
      <c r="D74" s="228">
        <v>1101</v>
      </c>
      <c r="E74" s="229">
        <v>1008</v>
      </c>
      <c r="F74" s="230">
        <v>1071</v>
      </c>
      <c r="G74" s="230"/>
      <c r="H74" s="230"/>
      <c r="I74" s="230"/>
      <c r="J74" s="230"/>
      <c r="K74" s="230"/>
      <c r="L74" s="230"/>
      <c r="M74" s="88">
        <f t="shared" si="5"/>
        <v>2172</v>
      </c>
      <c r="N74" s="28">
        <f t="shared" si="6"/>
        <v>181</v>
      </c>
    </row>
    <row r="75" spans="1:14" s="3" customFormat="1" ht="14.25" customHeight="1">
      <c r="A75" s="194">
        <f t="shared" si="7"/>
        <v>5</v>
      </c>
      <c r="B75" s="136" t="s">
        <v>187</v>
      </c>
      <c r="C75" s="156" t="s">
        <v>66</v>
      </c>
      <c r="D75" s="228">
        <v>1061</v>
      </c>
      <c r="E75" s="229">
        <v>911</v>
      </c>
      <c r="F75" s="230">
        <v>1111</v>
      </c>
      <c r="G75" s="230"/>
      <c r="H75" s="230"/>
      <c r="I75" s="230"/>
      <c r="J75" s="230"/>
      <c r="K75" s="230"/>
      <c r="L75" s="230"/>
      <c r="M75" s="88">
        <f t="shared" si="5"/>
        <v>2172</v>
      </c>
      <c r="N75" s="28">
        <f t="shared" si="6"/>
        <v>181</v>
      </c>
    </row>
    <row r="76" spans="1:14" s="3" customFormat="1" ht="14.25" customHeight="1">
      <c r="A76" s="194">
        <f t="shared" si="7"/>
        <v>6</v>
      </c>
      <c r="B76" s="227" t="s">
        <v>41</v>
      </c>
      <c r="C76" s="221" t="s">
        <v>42</v>
      </c>
      <c r="D76" s="228">
        <v>1102</v>
      </c>
      <c r="E76" s="229">
        <v>1057</v>
      </c>
      <c r="F76" s="230"/>
      <c r="G76" s="230"/>
      <c r="H76" s="230"/>
      <c r="I76" s="230"/>
      <c r="J76" s="230"/>
      <c r="K76" s="230"/>
      <c r="L76" s="230"/>
      <c r="M76" s="88">
        <f t="shared" si="5"/>
        <v>2159</v>
      </c>
      <c r="N76" s="28">
        <f t="shared" si="6"/>
        <v>179.91666666666666</v>
      </c>
    </row>
    <row r="77" spans="1:14" s="3" customFormat="1" ht="14.25" customHeight="1">
      <c r="A77" s="194">
        <f t="shared" si="7"/>
        <v>7</v>
      </c>
      <c r="B77" s="227" t="s">
        <v>185</v>
      </c>
      <c r="C77" s="221" t="s">
        <v>66</v>
      </c>
      <c r="D77" s="228">
        <v>1059</v>
      </c>
      <c r="E77" s="229">
        <v>1078</v>
      </c>
      <c r="F77" s="230"/>
      <c r="G77" s="230"/>
      <c r="H77" s="230"/>
      <c r="I77" s="230"/>
      <c r="J77" s="230"/>
      <c r="K77" s="230"/>
      <c r="L77" s="230"/>
      <c r="M77" s="88">
        <f t="shared" si="5"/>
        <v>2137</v>
      </c>
      <c r="N77" s="28">
        <f t="shared" si="6"/>
        <v>178.08333333333334</v>
      </c>
    </row>
    <row r="78" spans="1:14" s="3" customFormat="1" ht="14.25" customHeight="1" thickBot="1">
      <c r="A78" s="195">
        <f t="shared" si="7"/>
        <v>8</v>
      </c>
      <c r="B78" s="166" t="s">
        <v>175</v>
      </c>
      <c r="C78" s="189" t="s">
        <v>150</v>
      </c>
      <c r="D78" s="180">
        <v>1009</v>
      </c>
      <c r="E78" s="181">
        <v>985</v>
      </c>
      <c r="F78" s="182">
        <v>1087</v>
      </c>
      <c r="G78" s="182"/>
      <c r="H78" s="182"/>
      <c r="I78" s="182"/>
      <c r="J78" s="182"/>
      <c r="K78" s="182"/>
      <c r="L78" s="182"/>
      <c r="M78" s="91">
        <f t="shared" si="5"/>
        <v>2096</v>
      </c>
      <c r="N78" s="84">
        <f t="shared" si="6"/>
        <v>174.66666666666666</v>
      </c>
    </row>
    <row r="79" spans="1:14" s="3" customFormat="1" ht="14.25" customHeight="1" thickTop="1">
      <c r="A79" s="239">
        <f t="shared" si="7"/>
        <v>9</v>
      </c>
      <c r="B79" s="276" t="s">
        <v>81</v>
      </c>
      <c r="C79" s="277" t="s">
        <v>68</v>
      </c>
      <c r="D79" s="222">
        <v>940</v>
      </c>
      <c r="E79" s="223">
        <v>1150</v>
      </c>
      <c r="F79" s="224">
        <v>879</v>
      </c>
      <c r="G79" s="224"/>
      <c r="H79" s="224"/>
      <c r="I79" s="224"/>
      <c r="J79" s="224"/>
      <c r="K79" s="224"/>
      <c r="L79" s="224"/>
      <c r="M79" s="225">
        <f t="shared" si="5"/>
        <v>2090</v>
      </c>
      <c r="N79" s="226">
        <f t="shared" si="6"/>
        <v>174.16666666666666</v>
      </c>
    </row>
    <row r="80" spans="1:14" s="3" customFormat="1" ht="14.25" customHeight="1">
      <c r="A80" s="194">
        <f t="shared" si="7"/>
        <v>10</v>
      </c>
      <c r="B80" s="143" t="s">
        <v>100</v>
      </c>
      <c r="C80" s="158" t="s">
        <v>101</v>
      </c>
      <c r="D80" s="228">
        <v>1005</v>
      </c>
      <c r="E80" s="229">
        <v>1025</v>
      </c>
      <c r="F80" s="230"/>
      <c r="G80" s="230"/>
      <c r="H80" s="230"/>
      <c r="I80" s="230"/>
      <c r="J80" s="230"/>
      <c r="K80" s="230"/>
      <c r="L80" s="230"/>
      <c r="M80" s="231">
        <f t="shared" si="5"/>
        <v>2030</v>
      </c>
      <c r="N80" s="232">
        <f t="shared" si="6"/>
        <v>169.16666666666666</v>
      </c>
    </row>
    <row r="81" spans="1:14" s="3" customFormat="1" ht="14.25" customHeight="1">
      <c r="A81" s="194">
        <f t="shared" si="7"/>
        <v>11</v>
      </c>
      <c r="B81" s="143" t="s">
        <v>134</v>
      </c>
      <c r="C81" s="250" t="s">
        <v>84</v>
      </c>
      <c r="D81" s="228">
        <v>974</v>
      </c>
      <c r="E81" s="229">
        <v>966</v>
      </c>
      <c r="F81" s="230">
        <v>1030</v>
      </c>
      <c r="G81" s="230"/>
      <c r="H81" s="230"/>
      <c r="I81" s="230"/>
      <c r="J81" s="230"/>
      <c r="K81" s="230"/>
      <c r="L81" s="230"/>
      <c r="M81" s="231">
        <f t="shared" si="5"/>
        <v>2004</v>
      </c>
      <c r="N81" s="232">
        <f t="shared" si="6"/>
        <v>167</v>
      </c>
    </row>
    <row r="82" spans="1:14" s="3" customFormat="1" ht="14.25" customHeight="1">
      <c r="A82" s="194">
        <f t="shared" si="7"/>
        <v>12</v>
      </c>
      <c r="B82" s="136" t="s">
        <v>58</v>
      </c>
      <c r="C82" s="156" t="s">
        <v>42</v>
      </c>
      <c r="D82" s="228">
        <v>973</v>
      </c>
      <c r="E82" s="229">
        <v>1022</v>
      </c>
      <c r="F82" s="230">
        <v>958</v>
      </c>
      <c r="G82" s="230">
        <v>954</v>
      </c>
      <c r="H82" s="230"/>
      <c r="I82" s="230"/>
      <c r="J82" s="230"/>
      <c r="K82" s="230"/>
      <c r="L82" s="230"/>
      <c r="M82" s="231">
        <f t="shared" si="5"/>
        <v>1995</v>
      </c>
      <c r="N82" s="232">
        <f t="shared" si="6"/>
        <v>166.25</v>
      </c>
    </row>
    <row r="83" spans="1:14" s="3" customFormat="1" ht="14.25" customHeight="1">
      <c r="A83" s="194">
        <f t="shared" si="7"/>
        <v>13</v>
      </c>
      <c r="B83" s="136" t="s">
        <v>124</v>
      </c>
      <c r="C83" s="156" t="s">
        <v>126</v>
      </c>
      <c r="D83" s="228">
        <v>964</v>
      </c>
      <c r="E83" s="229">
        <v>940</v>
      </c>
      <c r="F83" s="230">
        <v>995</v>
      </c>
      <c r="G83" s="230">
        <v>813</v>
      </c>
      <c r="H83" s="230">
        <v>987</v>
      </c>
      <c r="I83" s="230"/>
      <c r="J83" s="230"/>
      <c r="K83" s="230"/>
      <c r="L83" s="230"/>
      <c r="M83" s="231">
        <f t="shared" si="5"/>
        <v>1982</v>
      </c>
      <c r="N83" s="232">
        <f t="shared" si="6"/>
        <v>165.16666666666666</v>
      </c>
    </row>
    <row r="84" spans="1:14" s="3" customFormat="1" ht="14.25" customHeight="1">
      <c r="A84" s="194">
        <f t="shared" si="7"/>
        <v>14</v>
      </c>
      <c r="B84" s="143" t="s">
        <v>45</v>
      </c>
      <c r="C84" s="158" t="s">
        <v>42</v>
      </c>
      <c r="D84" s="228">
        <v>929</v>
      </c>
      <c r="E84" s="229">
        <v>946</v>
      </c>
      <c r="F84" s="230">
        <v>1011</v>
      </c>
      <c r="G84" s="230">
        <v>906</v>
      </c>
      <c r="H84" s="230"/>
      <c r="I84" s="230"/>
      <c r="J84" s="230"/>
      <c r="K84" s="230"/>
      <c r="L84" s="230"/>
      <c r="M84" s="231">
        <f t="shared" si="5"/>
        <v>1957</v>
      </c>
      <c r="N84" s="232">
        <f t="shared" si="6"/>
        <v>163.08333333333334</v>
      </c>
    </row>
    <row r="85" spans="1:14" s="3" customFormat="1" ht="14.25" customHeight="1">
      <c r="A85" s="194">
        <f t="shared" si="7"/>
        <v>15</v>
      </c>
      <c r="B85" s="136" t="s">
        <v>102</v>
      </c>
      <c r="C85" s="249" t="s">
        <v>103</v>
      </c>
      <c r="D85" s="228">
        <v>900</v>
      </c>
      <c r="E85" s="229">
        <v>926</v>
      </c>
      <c r="F85" s="230">
        <v>987</v>
      </c>
      <c r="G85" s="230"/>
      <c r="H85" s="230"/>
      <c r="I85" s="230"/>
      <c r="J85" s="230"/>
      <c r="K85" s="230"/>
      <c r="L85" s="230"/>
      <c r="M85" s="231">
        <f t="shared" si="5"/>
        <v>1913</v>
      </c>
      <c r="N85" s="232">
        <f t="shared" si="6"/>
        <v>159.41666666666666</v>
      </c>
    </row>
    <row r="86" spans="1:14" s="3" customFormat="1" ht="14.25" customHeight="1">
      <c r="A86" s="194">
        <f t="shared" si="7"/>
        <v>16</v>
      </c>
      <c r="B86" s="227" t="s">
        <v>74</v>
      </c>
      <c r="C86" s="221" t="s">
        <v>89</v>
      </c>
      <c r="D86" s="228">
        <v>1048</v>
      </c>
      <c r="E86" s="229">
        <v>849</v>
      </c>
      <c r="F86" s="230"/>
      <c r="G86" s="230"/>
      <c r="H86" s="230"/>
      <c r="I86" s="230"/>
      <c r="J86" s="230"/>
      <c r="K86" s="230"/>
      <c r="L86" s="230"/>
      <c r="M86" s="231">
        <f t="shared" si="5"/>
        <v>1897</v>
      </c>
      <c r="N86" s="232">
        <f t="shared" si="6"/>
        <v>158.08333333333334</v>
      </c>
    </row>
    <row r="87" spans="1:14" s="3" customFormat="1" ht="14.25" customHeight="1">
      <c r="A87" s="194">
        <f t="shared" si="7"/>
        <v>17</v>
      </c>
      <c r="B87" s="227" t="s">
        <v>133</v>
      </c>
      <c r="C87" s="288" t="s">
        <v>95</v>
      </c>
      <c r="D87" s="228">
        <v>940</v>
      </c>
      <c r="E87" s="229">
        <v>941</v>
      </c>
      <c r="F87" s="230"/>
      <c r="G87" s="230"/>
      <c r="H87" s="230"/>
      <c r="I87" s="230"/>
      <c r="J87" s="230"/>
      <c r="K87" s="230"/>
      <c r="L87" s="230"/>
      <c r="M87" s="231">
        <f t="shared" si="5"/>
        <v>1881</v>
      </c>
      <c r="N87" s="232">
        <f t="shared" si="6"/>
        <v>156.75</v>
      </c>
    </row>
    <row r="88" spans="1:14" s="3" customFormat="1" ht="14.25" customHeight="1">
      <c r="A88" s="194">
        <f t="shared" si="7"/>
        <v>18</v>
      </c>
      <c r="B88" s="227" t="s">
        <v>59</v>
      </c>
      <c r="C88" s="221" t="s">
        <v>60</v>
      </c>
      <c r="D88" s="228">
        <v>935</v>
      </c>
      <c r="E88" s="229">
        <v>873</v>
      </c>
      <c r="F88" s="230">
        <v>909</v>
      </c>
      <c r="G88" s="230">
        <v>872</v>
      </c>
      <c r="H88" s="230"/>
      <c r="I88" s="230"/>
      <c r="J88" s="230"/>
      <c r="K88" s="230"/>
      <c r="L88" s="230"/>
      <c r="M88" s="231">
        <f t="shared" si="5"/>
        <v>1844</v>
      </c>
      <c r="N88" s="232">
        <f t="shared" si="6"/>
        <v>153.66666666666666</v>
      </c>
    </row>
    <row r="89" spans="1:14" s="3" customFormat="1" ht="14.25" customHeight="1">
      <c r="A89" s="194">
        <f t="shared" si="7"/>
        <v>19</v>
      </c>
      <c r="B89" s="227"/>
      <c r="C89" s="221"/>
      <c r="D89" s="228"/>
      <c r="E89" s="229"/>
      <c r="F89" s="230"/>
      <c r="G89" s="230"/>
      <c r="H89" s="230"/>
      <c r="I89" s="230"/>
      <c r="J89" s="230"/>
      <c r="K89" s="230"/>
      <c r="L89" s="230"/>
      <c r="M89" s="231"/>
      <c r="N89" s="232"/>
    </row>
    <row r="90" spans="1:14" s="3" customFormat="1" ht="14.25" customHeight="1">
      <c r="A90" s="194">
        <f t="shared" si="7"/>
        <v>20</v>
      </c>
      <c r="B90" s="227"/>
      <c r="C90" s="221"/>
      <c r="D90" s="228"/>
      <c r="E90" s="229"/>
      <c r="F90" s="230"/>
      <c r="G90" s="230"/>
      <c r="H90" s="230"/>
      <c r="I90" s="230"/>
      <c r="J90" s="230"/>
      <c r="K90" s="230"/>
      <c r="L90" s="230"/>
      <c r="M90" s="231"/>
      <c r="N90" s="232"/>
    </row>
    <row r="91" spans="1:14" s="3" customFormat="1" ht="14.25" customHeight="1">
      <c r="A91" s="194">
        <f t="shared" si="7"/>
        <v>21</v>
      </c>
      <c r="B91" s="227"/>
      <c r="C91" s="221"/>
      <c r="D91" s="228"/>
      <c r="E91" s="229"/>
      <c r="F91" s="230"/>
      <c r="G91" s="230"/>
      <c r="H91" s="230"/>
      <c r="I91" s="230"/>
      <c r="J91" s="230"/>
      <c r="K91" s="230"/>
      <c r="L91" s="230"/>
      <c r="M91" s="231"/>
      <c r="N91" s="232"/>
    </row>
    <row r="92" spans="1:14" s="3" customFormat="1" ht="14.25" customHeight="1">
      <c r="A92" s="194">
        <f t="shared" si="7"/>
        <v>22</v>
      </c>
      <c r="B92" s="227"/>
      <c r="C92" s="221"/>
      <c r="D92" s="228"/>
      <c r="E92" s="229"/>
      <c r="F92" s="230"/>
      <c r="G92" s="230"/>
      <c r="H92" s="230"/>
      <c r="I92" s="230"/>
      <c r="J92" s="230"/>
      <c r="K92" s="230"/>
      <c r="L92" s="230"/>
      <c r="M92" s="231"/>
      <c r="N92" s="232"/>
    </row>
    <row r="93" spans="1:14" s="3" customFormat="1" ht="14.25" customHeight="1">
      <c r="A93" s="194">
        <f t="shared" si="7"/>
        <v>23</v>
      </c>
      <c r="B93" s="227"/>
      <c r="C93" s="221"/>
      <c r="D93" s="228"/>
      <c r="E93" s="229"/>
      <c r="F93" s="230"/>
      <c r="G93" s="230"/>
      <c r="H93" s="230"/>
      <c r="I93" s="230"/>
      <c r="J93" s="230"/>
      <c r="K93" s="230"/>
      <c r="L93" s="230"/>
      <c r="M93" s="231"/>
      <c r="N93" s="232"/>
    </row>
    <row r="94" spans="1:14" s="3" customFormat="1" ht="14.25" customHeight="1">
      <c r="A94" s="194">
        <f t="shared" si="7"/>
        <v>24</v>
      </c>
      <c r="B94" s="136"/>
      <c r="C94" s="156"/>
      <c r="D94" s="177"/>
      <c r="E94" s="178"/>
      <c r="F94" s="179"/>
      <c r="G94" s="179"/>
      <c r="H94" s="179"/>
      <c r="I94" s="179"/>
      <c r="J94" s="179"/>
      <c r="K94" s="179"/>
      <c r="L94" s="179"/>
      <c r="M94" s="88"/>
      <c r="N94" s="28"/>
    </row>
    <row r="95" spans="1:14" s="3" customFormat="1" ht="14.25" customHeight="1">
      <c r="A95" s="194">
        <f t="shared" si="7"/>
        <v>25</v>
      </c>
      <c r="B95" s="143"/>
      <c r="C95" s="158"/>
      <c r="D95" s="183"/>
      <c r="E95" s="184"/>
      <c r="F95" s="185"/>
      <c r="G95" s="185"/>
      <c r="H95" s="185"/>
      <c r="I95" s="185"/>
      <c r="J95" s="185"/>
      <c r="K95" s="185"/>
      <c r="L95" s="185"/>
      <c r="M95" s="90"/>
      <c r="N95" s="83"/>
    </row>
    <row r="96" spans="1:14" ht="14.25" customHeight="1" thickBot="1">
      <c r="A96" s="194">
        <f t="shared" si="7"/>
        <v>26</v>
      </c>
      <c r="B96" s="190"/>
      <c r="C96" s="159"/>
      <c r="D96" s="186"/>
      <c r="E96" s="187"/>
      <c r="F96" s="188"/>
      <c r="G96" s="188"/>
      <c r="H96" s="188"/>
      <c r="I96" s="188"/>
      <c r="J96" s="188"/>
      <c r="K96" s="188"/>
      <c r="L96" s="188"/>
      <c r="M96" s="89"/>
      <c r="N96" s="29"/>
    </row>
    <row r="97" spans="2:3" ht="12.75">
      <c r="B97" s="22"/>
      <c r="C97" s="36"/>
    </row>
    <row r="98" spans="2:3" ht="12.75">
      <c r="B98" s="22"/>
      <c r="C98" s="36"/>
    </row>
    <row r="99" spans="2:3" ht="12.75">
      <c r="B99" s="22"/>
      <c r="C99" s="36"/>
    </row>
    <row r="100" spans="2:3" ht="12.75">
      <c r="B100" s="22"/>
      <c r="C100" s="36"/>
    </row>
    <row r="101" spans="2:3" ht="12.75">
      <c r="B101" s="22"/>
      <c r="C101" s="36"/>
    </row>
    <row r="102" spans="2:3" ht="12.75">
      <c r="B102" s="22"/>
      <c r="C102" s="36"/>
    </row>
    <row r="103" spans="2:3" ht="12.75">
      <c r="B103" s="22"/>
      <c r="C103" s="36"/>
    </row>
    <row r="104" spans="2:3" ht="12.75">
      <c r="B104" s="22"/>
      <c r="C104" s="36"/>
    </row>
    <row r="105" spans="2:3" ht="12.75">
      <c r="B105" s="22"/>
      <c r="C105" s="36"/>
    </row>
    <row r="106" spans="2:3" ht="12.75">
      <c r="B106" s="22"/>
      <c r="C106" s="36"/>
    </row>
    <row r="107" spans="2:3" ht="12.75">
      <c r="B107" s="22"/>
      <c r="C107" s="36"/>
    </row>
    <row r="108" spans="2:3" ht="12.75">
      <c r="B108" s="22"/>
      <c r="C108" s="36"/>
    </row>
    <row r="109" spans="2:3" ht="12.75">
      <c r="B109" s="22"/>
      <c r="C109" s="36"/>
    </row>
    <row r="110" spans="2:3" ht="12.75">
      <c r="B110" s="22"/>
      <c r="C110" s="36"/>
    </row>
    <row r="111" spans="2:3" ht="12.75">
      <c r="B111" s="22"/>
      <c r="C111" s="36"/>
    </row>
    <row r="112" spans="2:3" ht="12.75">
      <c r="B112" s="22"/>
      <c r="C112" s="36"/>
    </row>
    <row r="113" spans="2:3" ht="12.75">
      <c r="B113" s="22"/>
      <c r="C113" s="36"/>
    </row>
    <row r="114" spans="2:3" ht="12.75">
      <c r="B114" s="22"/>
      <c r="C114" s="36"/>
    </row>
    <row r="115" spans="2:3" ht="12.75">
      <c r="B115" s="22"/>
      <c r="C115" s="36"/>
    </row>
    <row r="116" spans="2:3" ht="12.75">
      <c r="B116" s="22"/>
      <c r="C116" s="36"/>
    </row>
    <row r="117" spans="2:3" ht="12.75">
      <c r="B117" s="22"/>
      <c r="C117" s="36"/>
    </row>
    <row r="118" spans="2:3" ht="12.75">
      <c r="B118" s="22"/>
      <c r="C118" s="36"/>
    </row>
    <row r="119" spans="2:3" ht="12.75">
      <c r="B119" s="22"/>
      <c r="C119" s="36"/>
    </row>
    <row r="120" spans="2:3" ht="12.75">
      <c r="B120" s="22"/>
      <c r="C120" s="36"/>
    </row>
    <row r="121" spans="2:3" ht="12.75">
      <c r="B121" s="22"/>
      <c r="C121" s="36"/>
    </row>
    <row r="122" spans="2:3" ht="12.75">
      <c r="B122" s="22"/>
      <c r="C122" s="36"/>
    </row>
    <row r="123" spans="2:3" ht="12.75">
      <c r="B123" s="22"/>
      <c r="C123" s="36"/>
    </row>
    <row r="124" spans="2:3" ht="12.75">
      <c r="B124" s="22"/>
      <c r="C124" s="36"/>
    </row>
    <row r="125" spans="2:3" ht="12.75">
      <c r="B125" s="22"/>
      <c r="C125" s="36"/>
    </row>
    <row r="126" spans="2:3" ht="12.75">
      <c r="B126" s="22"/>
      <c r="C126" s="36"/>
    </row>
    <row r="127" spans="2:3" ht="12.75">
      <c r="B127" s="22"/>
      <c r="C127" s="36"/>
    </row>
    <row r="128" spans="2:3" ht="12.75">
      <c r="B128" s="22"/>
      <c r="C128" s="36"/>
    </row>
    <row r="129" spans="2:3" ht="12.75">
      <c r="B129" s="22"/>
      <c r="C129" s="36"/>
    </row>
    <row r="130" spans="2:3" ht="12.75">
      <c r="B130" s="22"/>
      <c r="C130" s="36"/>
    </row>
    <row r="131" spans="2:3" ht="12.75">
      <c r="B131" s="22"/>
      <c r="C131" s="36"/>
    </row>
    <row r="132" spans="2:3" ht="12.75">
      <c r="B132" s="22"/>
      <c r="C132" s="36"/>
    </row>
    <row r="133" spans="2:3" ht="12.75">
      <c r="B133" s="22"/>
      <c r="C133" s="36"/>
    </row>
    <row r="134" spans="2:3" ht="12.75">
      <c r="B134" s="22"/>
      <c r="C134" s="36"/>
    </row>
    <row r="135" spans="2:3" ht="12.75">
      <c r="B135" s="22"/>
      <c r="C135" s="36"/>
    </row>
    <row r="136" spans="2:3" ht="12.75">
      <c r="B136" s="22"/>
      <c r="C136" s="36"/>
    </row>
    <row r="137" spans="2:3" ht="12.75">
      <c r="B137" s="22"/>
      <c r="C137" s="36"/>
    </row>
    <row r="138" spans="2:3" ht="12.75">
      <c r="B138" s="22"/>
      <c r="C138" s="36"/>
    </row>
    <row r="139" spans="2:3" ht="12.75">
      <c r="B139" s="22"/>
      <c r="C139" s="36"/>
    </row>
    <row r="140" spans="2:3" ht="12.75">
      <c r="B140" s="22"/>
      <c r="C140" s="36"/>
    </row>
    <row r="141" spans="2:3" ht="12.75">
      <c r="B141" s="22"/>
      <c r="C141" s="36"/>
    </row>
    <row r="142" spans="2:3" ht="12.75">
      <c r="B142" s="22"/>
      <c r="C142" s="36"/>
    </row>
    <row r="143" spans="2:3" ht="12.75">
      <c r="B143" s="22"/>
      <c r="C143" s="36"/>
    </row>
    <row r="144" spans="2:3" ht="12.75">
      <c r="B144" s="22"/>
      <c r="C144" s="36"/>
    </row>
    <row r="145" spans="2:3" ht="12.75">
      <c r="B145" s="22"/>
      <c r="C145" s="36"/>
    </row>
    <row r="146" spans="2:3" ht="12.75">
      <c r="B146" s="22"/>
      <c r="C146" s="36"/>
    </row>
  </sheetData>
  <sheetProtection/>
  <mergeCells count="18">
    <mergeCell ref="C69:C70"/>
    <mergeCell ref="D69:L69"/>
    <mergeCell ref="M69:M70"/>
    <mergeCell ref="N69:N70"/>
    <mergeCell ref="A4:N4"/>
    <mergeCell ref="A7:N7"/>
    <mergeCell ref="M10:M11"/>
    <mergeCell ref="N10:N11"/>
    <mergeCell ref="A1:N1"/>
    <mergeCell ref="A3:N3"/>
    <mergeCell ref="A68:N68"/>
    <mergeCell ref="A69:A70"/>
    <mergeCell ref="B69:B70"/>
    <mergeCell ref="A9:N9"/>
    <mergeCell ref="A10:A11"/>
    <mergeCell ref="B10:B11"/>
    <mergeCell ref="C10:C11"/>
    <mergeCell ref="D10:L10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vytautas</dc:creator>
  <cp:keywords/>
  <dc:description/>
  <cp:lastModifiedBy>User</cp:lastModifiedBy>
  <cp:lastPrinted>2014-02-28T18:24:18Z</cp:lastPrinted>
  <dcterms:created xsi:type="dcterms:W3CDTF">2003-03-27T23:20:20Z</dcterms:created>
  <dcterms:modified xsi:type="dcterms:W3CDTF">2020-06-15T06:32:29Z</dcterms:modified>
  <cp:category/>
  <cp:version/>
  <cp:contentType/>
  <cp:contentStatus/>
</cp:coreProperties>
</file>